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2020 and after WACTAL WCRP\Web Items\Insurance and Calculator Items\"/>
    </mc:Choice>
  </mc:AlternateContent>
  <xr:revisionPtr revIDLastSave="0" documentId="8_{96EF3BB7-446B-4A4E-ADBA-BAD8E1675EC6}" xr6:coauthVersionLast="47" xr6:coauthVersionMax="47" xr10:uidLastSave="{00000000-0000-0000-0000-000000000000}"/>
  <bookViews>
    <workbookView xWindow="735" yWindow="735" windowWidth="18480" windowHeight="9855"/>
  </bookViews>
  <sheets>
    <sheet name="Mark Up" sheetId="4" r:id="rId1"/>
    <sheet name="Mark Down" sheetId="5" r:id="rId2"/>
  </sheets>
  <definedNames>
    <definedName name="_xlnm.Print_Area" localSheetId="1">'Mark Down'!$D$7:$L$57</definedName>
    <definedName name="_xlnm.Print_Area" localSheetId="0">'Mark Up'!$D$7:$L$57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5" l="1"/>
  <c r="K1" i="5"/>
  <c r="N56" i="5"/>
  <c r="N56" i="4"/>
  <c r="F25" i="5"/>
  <c r="H25" i="5" s="1"/>
  <c r="I25" i="5" s="1"/>
  <c r="F26" i="5"/>
  <c r="F27" i="5"/>
  <c r="F28" i="5"/>
  <c r="F29" i="5"/>
  <c r="F30" i="5"/>
  <c r="F31" i="5"/>
  <c r="F32" i="5"/>
  <c r="F33" i="5"/>
  <c r="F35" i="5"/>
  <c r="F36" i="5"/>
  <c r="F37" i="5"/>
  <c r="F38" i="5"/>
  <c r="F39" i="5"/>
  <c r="F41" i="5"/>
  <c r="F42" i="5"/>
  <c r="F43" i="5"/>
  <c r="H43" i="5" s="1"/>
  <c r="I43" i="5" s="1"/>
  <c r="F44" i="5"/>
  <c r="F45" i="5"/>
  <c r="F46" i="5"/>
  <c r="F47" i="5"/>
  <c r="F48" i="5"/>
  <c r="F49" i="5"/>
  <c r="F49" i="4"/>
  <c r="H49" i="4" s="1"/>
  <c r="I49" i="4" s="1"/>
  <c r="F48" i="4"/>
  <c r="H48" i="4" s="1"/>
  <c r="I48" i="4" s="1"/>
  <c r="F47" i="4"/>
  <c r="H47" i="4" s="1"/>
  <c r="I47" i="4" s="1"/>
  <c r="F46" i="4"/>
  <c r="H46" i="4" s="1"/>
  <c r="I46" i="4" s="1"/>
  <c r="F45" i="4"/>
  <c r="H45" i="4" s="1"/>
  <c r="I45" i="4" s="1"/>
  <c r="F44" i="4"/>
  <c r="H44" i="4" s="1"/>
  <c r="I44" i="4" s="1"/>
  <c r="F43" i="4"/>
  <c r="H43" i="4" s="1"/>
  <c r="I43" i="4" s="1"/>
  <c r="F42" i="4"/>
  <c r="H42" i="4" s="1"/>
  <c r="I42" i="4" s="1"/>
  <c r="F41" i="4"/>
  <c r="H41" i="4" s="1"/>
  <c r="I41" i="4" s="1"/>
  <c r="F39" i="4"/>
  <c r="H39" i="4" s="1"/>
  <c r="I39" i="4" s="1"/>
  <c r="F38" i="4"/>
  <c r="H38" i="4" s="1"/>
  <c r="I38" i="4" s="1"/>
  <c r="F37" i="4"/>
  <c r="H37" i="4"/>
  <c r="I37" i="4"/>
  <c r="F36" i="4"/>
  <c r="H36" i="4" s="1"/>
  <c r="I36" i="4" s="1"/>
  <c r="F35" i="4"/>
  <c r="H35" i="4" s="1"/>
  <c r="I35" i="4" s="1"/>
  <c r="F33" i="4"/>
  <c r="H33" i="4" s="1"/>
  <c r="I33" i="4" s="1"/>
  <c r="F32" i="4"/>
  <c r="H32" i="4" s="1"/>
  <c r="I32" i="4" s="1"/>
  <c r="F31" i="4"/>
  <c r="H31" i="4" s="1"/>
  <c r="I31" i="4" s="1"/>
  <c r="F30" i="4"/>
  <c r="H30" i="4" s="1"/>
  <c r="I30" i="4" s="1"/>
  <c r="F29" i="4"/>
  <c r="H29" i="4" s="1"/>
  <c r="I29" i="4" s="1"/>
  <c r="F28" i="4"/>
  <c r="H28" i="4" s="1"/>
  <c r="I28" i="4" s="1"/>
  <c r="F27" i="4"/>
  <c r="H27" i="4" s="1"/>
  <c r="I27" i="4" s="1"/>
  <c r="F26" i="4"/>
  <c r="H26" i="4" s="1"/>
  <c r="I26" i="4" s="1"/>
  <c r="F25" i="4"/>
  <c r="H25" i="4" s="1"/>
  <c r="I25" i="4" s="1"/>
  <c r="J37" i="4"/>
  <c r="K37" i="4"/>
  <c r="H49" i="5"/>
  <c r="I49" i="5" s="1"/>
  <c r="H48" i="5"/>
  <c r="I48" i="5"/>
  <c r="K48" i="5" s="1"/>
  <c r="H47" i="5"/>
  <c r="I47" i="5"/>
  <c r="H46" i="5"/>
  <c r="I46" i="5"/>
  <c r="H45" i="5"/>
  <c r="I45" i="5" s="1"/>
  <c r="H44" i="5"/>
  <c r="I44" i="5"/>
  <c r="J44" i="5" s="1"/>
  <c r="K44" i="5" s="1"/>
  <c r="H42" i="5"/>
  <c r="I42" i="5"/>
  <c r="K42" i="5" s="1"/>
  <c r="H41" i="5"/>
  <c r="I41" i="5" s="1"/>
  <c r="H39" i="5"/>
  <c r="I39" i="5"/>
  <c r="K39" i="5" s="1"/>
  <c r="H38" i="5"/>
  <c r="I38" i="5"/>
  <c r="H37" i="5"/>
  <c r="I37" i="5"/>
  <c r="J37" i="5" s="1"/>
  <c r="K37" i="5" s="1"/>
  <c r="H36" i="5"/>
  <c r="I36" i="5" s="1"/>
  <c r="H35" i="5"/>
  <c r="I35" i="5"/>
  <c r="H33" i="5"/>
  <c r="I33" i="5"/>
  <c r="H32" i="5"/>
  <c r="I32" i="5"/>
  <c r="H31" i="5"/>
  <c r="I31" i="5" s="1"/>
  <c r="H30" i="5"/>
  <c r="I30" i="5"/>
  <c r="H29" i="5"/>
  <c r="I29" i="5"/>
  <c r="J29" i="5" s="1"/>
  <c r="K29" i="5" s="1"/>
  <c r="H28" i="5"/>
  <c r="I28" i="5"/>
  <c r="H27" i="5"/>
  <c r="I27" i="5" s="1"/>
  <c r="H26" i="5"/>
  <c r="I26" i="5"/>
  <c r="J26" i="5" s="1"/>
  <c r="K26" i="5" s="1"/>
  <c r="J33" i="5"/>
  <c r="K33" i="5"/>
  <c r="J35" i="5"/>
  <c r="K35" i="5"/>
  <c r="J39" i="5"/>
  <c r="J48" i="5"/>
  <c r="J42" i="5"/>
  <c r="J38" i="5"/>
  <c r="K38" i="5" s="1"/>
  <c r="J30" i="5"/>
  <c r="K30" i="5"/>
  <c r="J47" i="5"/>
  <c r="K47" i="5" s="1"/>
  <c r="J36" i="4" l="1"/>
  <c r="K36" i="4"/>
  <c r="J31" i="5"/>
  <c r="K31" i="5"/>
  <c r="J44" i="4"/>
  <c r="J27" i="5"/>
  <c r="K27" i="5"/>
  <c r="K29" i="4"/>
  <c r="J29" i="4"/>
  <c r="J45" i="4"/>
  <c r="K45" i="4" s="1"/>
  <c r="K28" i="5"/>
  <c r="J49" i="5"/>
  <c r="K49" i="5" s="1"/>
  <c r="J30" i="4"/>
  <c r="K30" i="4" s="1"/>
  <c r="J46" i="4"/>
  <c r="K46" i="4" s="1"/>
  <c r="J36" i="5"/>
  <c r="K36" i="5" s="1"/>
  <c r="J28" i="4"/>
  <c r="K28" i="4" s="1"/>
  <c r="J45" i="5"/>
  <c r="K45" i="5"/>
  <c r="J31" i="4"/>
  <c r="K31" i="4"/>
  <c r="J38" i="4"/>
  <c r="K38" i="4"/>
  <c r="J47" i="4"/>
  <c r="K47" i="4"/>
  <c r="J27" i="4"/>
  <c r="K27" i="4"/>
  <c r="J32" i="4"/>
  <c r="K32" i="4"/>
  <c r="J39" i="4"/>
  <c r="K39" i="4" s="1"/>
  <c r="J48" i="4"/>
  <c r="K48" i="4" s="1"/>
  <c r="K43" i="5"/>
  <c r="J43" i="5"/>
  <c r="J25" i="5"/>
  <c r="K25" i="5" s="1"/>
  <c r="J43" i="4"/>
  <c r="K43" i="4"/>
  <c r="J25" i="4"/>
  <c r="K25" i="4" s="1"/>
  <c r="J33" i="4"/>
  <c r="K33" i="4" s="1"/>
  <c r="J41" i="4"/>
  <c r="K41" i="4" s="1"/>
  <c r="J49" i="4"/>
  <c r="K49" i="4" s="1"/>
  <c r="K41" i="5"/>
  <c r="J41" i="5"/>
  <c r="K26" i="4"/>
  <c r="J26" i="4"/>
  <c r="J35" i="4"/>
  <c r="K35" i="4"/>
  <c r="J42" i="4"/>
  <c r="K42" i="4"/>
  <c r="J46" i="5"/>
  <c r="K46" i="5" s="1"/>
  <c r="J28" i="5"/>
  <c r="J32" i="5"/>
  <c r="K32" i="5" s="1"/>
  <c r="K51" i="4" l="1"/>
  <c r="K53" i="4" s="1"/>
  <c r="K51" i="5"/>
  <c r="K53" i="5" s="1"/>
</calcChain>
</file>

<file path=xl/sharedStrings.xml><?xml version="1.0" encoding="utf-8"?>
<sst xmlns="http://schemas.openxmlformats.org/spreadsheetml/2006/main" count="88" uniqueCount="52">
  <si>
    <t>Sand Paper / Abrasives</t>
  </si>
  <si>
    <t>Masking Paper</t>
  </si>
  <si>
    <t>Cleaning Solutions</t>
  </si>
  <si>
    <t>Clean Up Thinners</t>
  </si>
  <si>
    <t>Spray-Out Panels</t>
  </si>
  <si>
    <t>Masks / Gloves / Safety</t>
  </si>
  <si>
    <t>Colorsand Paper</t>
  </si>
  <si>
    <t>Misc. Clean Up Supplies</t>
  </si>
  <si>
    <t>Primers / Sealers</t>
  </si>
  <si>
    <t>Basecoat</t>
  </si>
  <si>
    <t>Clearcoat</t>
  </si>
  <si>
    <t>Body Filler / Glaze</t>
  </si>
  <si>
    <t>Masking / Trim Tape</t>
  </si>
  <si>
    <t>Buff Compound</t>
  </si>
  <si>
    <t>Polish Compound</t>
  </si>
  <si>
    <t>Final Glaze</t>
  </si>
  <si>
    <t>Buffing Pads</t>
  </si>
  <si>
    <t>Polish Pads</t>
  </si>
  <si>
    <t>Clean Up / Polish Cloths</t>
  </si>
  <si>
    <t>Mixing Cups</t>
  </si>
  <si>
    <t>Degreaser / Prep Materials</t>
  </si>
  <si>
    <t>Hours Sold</t>
  </si>
  <si>
    <t>Material Rate per Hour</t>
  </si>
  <si>
    <t>Mountain States Collision Repair</t>
  </si>
  <si>
    <t>1213 S. Main Street</t>
  </si>
  <si>
    <t>Phone: 303-546-6578</t>
  </si>
  <si>
    <t>Littleton, Colorado 80425</t>
  </si>
  <si>
    <t>Fax: 303-546-6579</t>
  </si>
  <si>
    <t>Paint &amp; Material Invoice</t>
  </si>
  <si>
    <t>Johnson</t>
  </si>
  <si>
    <t>2008 Nissan Sentra</t>
  </si>
  <si>
    <t>Note: This top section will not print on invoice.</t>
  </si>
  <si>
    <t xml:space="preserve">Vehicle RO #:  </t>
  </si>
  <si>
    <t xml:space="preserve">Customer Name:  </t>
  </si>
  <si>
    <t xml:space="preserve">Vehicle Make / Model:  </t>
  </si>
  <si>
    <t>Thank you for choosing Mountain States Collision Repair</t>
  </si>
  <si>
    <t>"Quality Repairs On Time, Every Time"</t>
  </si>
  <si>
    <t>Misc. Allied Supplies</t>
  </si>
  <si>
    <t>Hardeners / Catalysts / Reducers</t>
  </si>
  <si>
    <t>Fill in Paint Labor Hours on RO and Material Rate above.</t>
  </si>
  <si>
    <t>Mark-Up %</t>
  </si>
  <si>
    <t>Invoice Total:</t>
  </si>
  <si>
    <t>Mark-Down %</t>
  </si>
  <si>
    <t>Original RO Allowance:</t>
  </si>
  <si>
    <t>Net Payment Due:</t>
  </si>
  <si>
    <t>Quality Paint &amp; Body</t>
  </si>
  <si>
    <t>9610 Hwy 70 West</t>
  </si>
  <si>
    <t>Minocqua, WI 54548</t>
  </si>
  <si>
    <t>Phone: 715 356 3889</t>
  </si>
  <si>
    <t>Fax: 715 356 3637</t>
  </si>
  <si>
    <t>Thank you for choosing Quality Paint &amp; Body</t>
  </si>
  <si>
    <t>The Car Owner's Choice Since 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</si>
</sst>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%"/>
    <numFmt numFmtId="173" formatCode="&quot;$&quot;#,##0.00"/>
    <numFmt numFmtId="179" formatCode="&quot;$&quot;#,##0.000"/>
    <numFmt numFmtId="184" formatCode="0.000000%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9"/>
      <name val="Arial"/>
    </font>
    <font>
      <b/>
      <sz val="10"/>
      <name val="Arial"/>
    </font>
    <font>
      <sz val="8"/>
      <name val="Tahoma"/>
      <family val="2"/>
    </font>
    <font>
      <sz val="10"/>
      <color indexed="8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173" fontId="1" fillId="2" borderId="2" xfId="0" applyNumberFormat="1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172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172" fontId="1" fillId="0" borderId="0" xfId="0" applyNumberFormat="1" applyFont="1" applyBorder="1"/>
    <xf numFmtId="0" fontId="1" fillId="0" borderId="7" xfId="0" applyFont="1" applyBorder="1"/>
    <xf numFmtId="0" fontId="4" fillId="0" borderId="0" xfId="0" applyFont="1" applyBorder="1" applyAlignment="1">
      <alignment horizontal="center"/>
    </xf>
    <xf numFmtId="173" fontId="1" fillId="0" borderId="0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72" fontId="1" fillId="0" borderId="10" xfId="0" applyNumberFormat="1" applyFont="1" applyBorder="1"/>
    <xf numFmtId="0" fontId="1" fillId="0" borderId="11" xfId="0" applyFont="1" applyBorder="1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84" fontId="1" fillId="0" borderId="0" xfId="0" applyNumberFormat="1" applyFont="1" applyBorder="1"/>
    <xf numFmtId="0" fontId="6" fillId="0" borderId="0" xfId="0" applyFont="1" applyBorder="1"/>
    <xf numFmtId="179" fontId="1" fillId="0" borderId="0" xfId="0" applyNumberFormat="1" applyFont="1" applyBorder="1"/>
    <xf numFmtId="172" fontId="1" fillId="0" borderId="2" xfId="0" applyNumberFormat="1" applyFont="1" applyBorder="1"/>
    <xf numFmtId="173" fontId="1" fillId="0" borderId="7" xfId="0" applyNumberFormat="1" applyFont="1" applyBorder="1"/>
    <xf numFmtId="0" fontId="6" fillId="0" borderId="8" xfId="0" applyFont="1" applyBorder="1"/>
    <xf numFmtId="9" fontId="6" fillId="0" borderId="1" xfId="0" applyNumberFormat="1" applyFont="1" applyBorder="1"/>
    <xf numFmtId="173" fontId="6" fillId="0" borderId="12" xfId="0" applyNumberFormat="1" applyFont="1" applyBorder="1"/>
    <xf numFmtId="0" fontId="6" fillId="0" borderId="13" xfId="0" applyFont="1" applyBorder="1"/>
    <xf numFmtId="0" fontId="8" fillId="0" borderId="0" xfId="0" applyFont="1" applyBorder="1"/>
    <xf numFmtId="173" fontId="8" fillId="0" borderId="0" xfId="0" applyNumberFormat="1" applyFont="1" applyBorder="1"/>
    <xf numFmtId="0" fontId="8" fillId="0" borderId="0" xfId="0" applyFont="1"/>
    <xf numFmtId="172" fontId="8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55" max="30000" page="10" val="0"/>
</file>

<file path=xl/ctrlProps/ctrlProp10.xml><?xml version="1.0" encoding="utf-8"?>
<formControlPr xmlns="http://schemas.microsoft.com/office/spreadsheetml/2009/9/main" objectType="CheckBox" checked="Checked" fmlaLink="$B$33" lockText="1"/>
</file>

<file path=xl/ctrlProps/ctrlProp11.xml><?xml version="1.0" encoding="utf-8"?>
<formControlPr xmlns="http://schemas.microsoft.com/office/spreadsheetml/2009/9/main" objectType="CheckBox" checked="Checked" fmlaLink="$B$35" lockText="1"/>
</file>

<file path=xl/ctrlProps/ctrlProp12.xml><?xml version="1.0" encoding="utf-8"?>
<formControlPr xmlns="http://schemas.microsoft.com/office/spreadsheetml/2009/9/main" objectType="CheckBox" checked="Checked" fmlaLink="$B$36" lockText="1"/>
</file>

<file path=xl/ctrlProps/ctrlProp13.xml><?xml version="1.0" encoding="utf-8"?>
<formControlPr xmlns="http://schemas.microsoft.com/office/spreadsheetml/2009/9/main" objectType="CheckBox" checked="Checked" fmlaLink="$B$37" lockText="1"/>
</file>

<file path=xl/ctrlProps/ctrlProp14.xml><?xml version="1.0" encoding="utf-8"?>
<formControlPr xmlns="http://schemas.microsoft.com/office/spreadsheetml/2009/9/main" objectType="CheckBox" checked="Checked" fmlaLink="$B$38" lockText="1"/>
</file>

<file path=xl/ctrlProps/ctrlProp15.xml><?xml version="1.0" encoding="utf-8"?>
<formControlPr xmlns="http://schemas.microsoft.com/office/spreadsheetml/2009/9/main" objectType="CheckBox" checked="Checked" fmlaLink="$B$39" lockText="1"/>
</file>

<file path=xl/ctrlProps/ctrlProp16.xml><?xml version="1.0" encoding="utf-8"?>
<formControlPr xmlns="http://schemas.microsoft.com/office/spreadsheetml/2009/9/main" objectType="CheckBox" checked="Checked" fmlaLink="$B$41" lockText="1"/>
</file>

<file path=xl/ctrlProps/ctrlProp17.xml><?xml version="1.0" encoding="utf-8"?>
<formControlPr xmlns="http://schemas.microsoft.com/office/spreadsheetml/2009/9/main" objectType="CheckBox" checked="Checked" fmlaLink="$B$42" lockText="1"/>
</file>

<file path=xl/ctrlProps/ctrlProp18.xml><?xml version="1.0" encoding="utf-8"?>
<formControlPr xmlns="http://schemas.microsoft.com/office/spreadsheetml/2009/9/main" objectType="CheckBox" checked="Checked" fmlaLink="$B$43" lockText="1"/>
</file>

<file path=xl/ctrlProps/ctrlProp19.xml><?xml version="1.0" encoding="utf-8"?>
<formControlPr xmlns="http://schemas.microsoft.com/office/spreadsheetml/2009/9/main" objectType="CheckBox" checked="Checked" fmlaLink="$B$44" lockText="1"/>
</file>

<file path=xl/ctrlProps/ctrlProp2.xml><?xml version="1.0" encoding="utf-8"?>
<formControlPr xmlns="http://schemas.microsoft.com/office/spreadsheetml/2009/9/main" objectType="CheckBox" checked="Checked" fmlaLink="$B$25" lockText="1"/>
</file>

<file path=xl/ctrlProps/ctrlProp20.xml><?xml version="1.0" encoding="utf-8"?>
<formControlPr xmlns="http://schemas.microsoft.com/office/spreadsheetml/2009/9/main" objectType="CheckBox" checked="Checked" fmlaLink="$B$45" lockText="1"/>
</file>

<file path=xl/ctrlProps/ctrlProp21.xml><?xml version="1.0" encoding="utf-8"?>
<formControlPr xmlns="http://schemas.microsoft.com/office/spreadsheetml/2009/9/main" objectType="CheckBox" checked="Checked" fmlaLink="$B$46" lockText="1"/>
</file>

<file path=xl/ctrlProps/ctrlProp22.xml><?xml version="1.0" encoding="utf-8"?>
<formControlPr xmlns="http://schemas.microsoft.com/office/spreadsheetml/2009/9/main" objectType="CheckBox" checked="Checked" fmlaLink="$B$47" lockText="1"/>
</file>

<file path=xl/ctrlProps/ctrlProp23.xml><?xml version="1.0" encoding="utf-8"?>
<formControlPr xmlns="http://schemas.microsoft.com/office/spreadsheetml/2009/9/main" objectType="CheckBox" checked="Checked" fmlaLink="$B$48" lockText="1"/>
</file>

<file path=xl/ctrlProps/ctrlProp24.xml><?xml version="1.0" encoding="utf-8"?>
<formControlPr xmlns="http://schemas.microsoft.com/office/spreadsheetml/2009/9/main" objectType="CheckBox" checked="Checked" fmlaLink="$B$49" lockText="1"/>
</file>

<file path=xl/ctrlProps/ctrlProp25.xml><?xml version="1.0" encoding="utf-8"?>
<formControlPr xmlns="http://schemas.microsoft.com/office/spreadsheetml/2009/9/main" objectType="Spin" dx="16" fmlaLink="$N$55" max="30000" page="10" val="0"/>
</file>

<file path=xl/ctrlProps/ctrlProp26.xml><?xml version="1.0" encoding="utf-8"?>
<formControlPr xmlns="http://schemas.microsoft.com/office/spreadsheetml/2009/9/main" objectType="CheckBox" checked="Checked" fmlaLink="$B$25" lockText="1"/>
</file>

<file path=xl/ctrlProps/ctrlProp27.xml><?xml version="1.0" encoding="utf-8"?>
<formControlPr xmlns="http://schemas.microsoft.com/office/spreadsheetml/2009/9/main" objectType="CheckBox" checked="Checked" fmlaLink="$B$26" lockText="1"/>
</file>

<file path=xl/ctrlProps/ctrlProp28.xml><?xml version="1.0" encoding="utf-8"?>
<formControlPr xmlns="http://schemas.microsoft.com/office/spreadsheetml/2009/9/main" objectType="CheckBox" checked="Checked" fmlaLink="$B$27" lockText="1"/>
</file>

<file path=xl/ctrlProps/ctrlProp29.xml><?xml version="1.0" encoding="utf-8"?>
<formControlPr xmlns="http://schemas.microsoft.com/office/spreadsheetml/2009/9/main" objectType="CheckBox" checked="Checked" fmlaLink="$B$28" lockText="1"/>
</file>

<file path=xl/ctrlProps/ctrlProp3.xml><?xml version="1.0" encoding="utf-8"?>
<formControlPr xmlns="http://schemas.microsoft.com/office/spreadsheetml/2009/9/main" objectType="CheckBox" checked="Checked" fmlaLink="$B$26" lockText="1"/>
</file>

<file path=xl/ctrlProps/ctrlProp30.xml><?xml version="1.0" encoding="utf-8"?>
<formControlPr xmlns="http://schemas.microsoft.com/office/spreadsheetml/2009/9/main" objectType="CheckBox" checked="Checked" fmlaLink="$B$29" lockText="1"/>
</file>

<file path=xl/ctrlProps/ctrlProp31.xml><?xml version="1.0" encoding="utf-8"?>
<formControlPr xmlns="http://schemas.microsoft.com/office/spreadsheetml/2009/9/main" objectType="CheckBox" checked="Checked" fmlaLink="$B$30" lockText="1"/>
</file>

<file path=xl/ctrlProps/ctrlProp32.xml><?xml version="1.0" encoding="utf-8"?>
<formControlPr xmlns="http://schemas.microsoft.com/office/spreadsheetml/2009/9/main" objectType="CheckBox" checked="Checked" fmlaLink="$B$31" lockText="1"/>
</file>

<file path=xl/ctrlProps/ctrlProp33.xml><?xml version="1.0" encoding="utf-8"?>
<formControlPr xmlns="http://schemas.microsoft.com/office/spreadsheetml/2009/9/main" objectType="CheckBox" checked="Checked" fmlaLink="$B$32" lockText="1"/>
</file>

<file path=xl/ctrlProps/ctrlProp34.xml><?xml version="1.0" encoding="utf-8"?>
<formControlPr xmlns="http://schemas.microsoft.com/office/spreadsheetml/2009/9/main" objectType="CheckBox" checked="Checked" fmlaLink="$B$33" lockText="1"/>
</file>

<file path=xl/ctrlProps/ctrlProp35.xml><?xml version="1.0" encoding="utf-8"?>
<formControlPr xmlns="http://schemas.microsoft.com/office/spreadsheetml/2009/9/main" objectType="CheckBox" checked="Checked" fmlaLink="$B$35" lockText="1"/>
</file>

<file path=xl/ctrlProps/ctrlProp36.xml><?xml version="1.0" encoding="utf-8"?>
<formControlPr xmlns="http://schemas.microsoft.com/office/spreadsheetml/2009/9/main" objectType="CheckBox" checked="Checked" fmlaLink="$B$36" lockText="1"/>
</file>

<file path=xl/ctrlProps/ctrlProp37.xml><?xml version="1.0" encoding="utf-8"?>
<formControlPr xmlns="http://schemas.microsoft.com/office/spreadsheetml/2009/9/main" objectType="CheckBox" checked="Checked" fmlaLink="$B$37" lockText="1"/>
</file>

<file path=xl/ctrlProps/ctrlProp38.xml><?xml version="1.0" encoding="utf-8"?>
<formControlPr xmlns="http://schemas.microsoft.com/office/spreadsheetml/2009/9/main" objectType="CheckBox" checked="Checked" fmlaLink="$B$38" lockText="1"/>
</file>

<file path=xl/ctrlProps/ctrlProp39.xml><?xml version="1.0" encoding="utf-8"?>
<formControlPr xmlns="http://schemas.microsoft.com/office/spreadsheetml/2009/9/main" objectType="CheckBox" checked="Checked" fmlaLink="$B$39" lockText="1"/>
</file>

<file path=xl/ctrlProps/ctrlProp4.xml><?xml version="1.0" encoding="utf-8"?>
<formControlPr xmlns="http://schemas.microsoft.com/office/spreadsheetml/2009/9/main" objectType="CheckBox" checked="Checked" fmlaLink="$B$27" lockText="1"/>
</file>

<file path=xl/ctrlProps/ctrlProp40.xml><?xml version="1.0" encoding="utf-8"?>
<formControlPr xmlns="http://schemas.microsoft.com/office/spreadsheetml/2009/9/main" objectType="CheckBox" checked="Checked" fmlaLink="$B$41" lockText="1"/>
</file>

<file path=xl/ctrlProps/ctrlProp41.xml><?xml version="1.0" encoding="utf-8"?>
<formControlPr xmlns="http://schemas.microsoft.com/office/spreadsheetml/2009/9/main" objectType="CheckBox" checked="Checked" fmlaLink="$B$42" lockText="1"/>
</file>

<file path=xl/ctrlProps/ctrlProp42.xml><?xml version="1.0" encoding="utf-8"?>
<formControlPr xmlns="http://schemas.microsoft.com/office/spreadsheetml/2009/9/main" objectType="CheckBox" checked="Checked" fmlaLink="$B$43" lockText="1"/>
</file>

<file path=xl/ctrlProps/ctrlProp43.xml><?xml version="1.0" encoding="utf-8"?>
<formControlPr xmlns="http://schemas.microsoft.com/office/spreadsheetml/2009/9/main" objectType="CheckBox" checked="Checked" fmlaLink="$B$44" lockText="1"/>
</file>

<file path=xl/ctrlProps/ctrlProp44.xml><?xml version="1.0" encoding="utf-8"?>
<formControlPr xmlns="http://schemas.microsoft.com/office/spreadsheetml/2009/9/main" objectType="CheckBox" checked="Checked" fmlaLink="$B$45" lockText="1"/>
</file>

<file path=xl/ctrlProps/ctrlProp45.xml><?xml version="1.0" encoding="utf-8"?>
<formControlPr xmlns="http://schemas.microsoft.com/office/spreadsheetml/2009/9/main" objectType="CheckBox" checked="Checked" fmlaLink="$B$46" lockText="1"/>
</file>

<file path=xl/ctrlProps/ctrlProp46.xml><?xml version="1.0" encoding="utf-8"?>
<formControlPr xmlns="http://schemas.microsoft.com/office/spreadsheetml/2009/9/main" objectType="CheckBox" checked="Checked" fmlaLink="$B$47" lockText="1"/>
</file>

<file path=xl/ctrlProps/ctrlProp47.xml><?xml version="1.0" encoding="utf-8"?>
<formControlPr xmlns="http://schemas.microsoft.com/office/spreadsheetml/2009/9/main" objectType="CheckBox" checked="Checked" fmlaLink="$B$48" lockText="1"/>
</file>

<file path=xl/ctrlProps/ctrlProp48.xml><?xml version="1.0" encoding="utf-8"?>
<formControlPr xmlns="http://schemas.microsoft.com/office/spreadsheetml/2009/9/main" objectType="CheckBox" checked="Checked" fmlaLink="$B$49" lockText="1"/>
</file>

<file path=xl/ctrlProps/ctrlProp5.xml><?xml version="1.0" encoding="utf-8"?>
<formControlPr xmlns="http://schemas.microsoft.com/office/spreadsheetml/2009/9/main" objectType="CheckBox" checked="Checked" fmlaLink="$B$28" lockText="1"/>
</file>

<file path=xl/ctrlProps/ctrlProp6.xml><?xml version="1.0" encoding="utf-8"?>
<formControlPr xmlns="http://schemas.microsoft.com/office/spreadsheetml/2009/9/main" objectType="CheckBox" checked="Checked" fmlaLink="$B$29" lockText="1"/>
</file>

<file path=xl/ctrlProps/ctrlProp7.xml><?xml version="1.0" encoding="utf-8"?>
<formControlPr xmlns="http://schemas.microsoft.com/office/spreadsheetml/2009/9/main" objectType="CheckBox" checked="Checked" fmlaLink="$B$30" lockText="1"/>
</file>

<file path=xl/ctrlProps/ctrlProp8.xml><?xml version="1.0" encoding="utf-8"?>
<formControlPr xmlns="http://schemas.microsoft.com/office/spreadsheetml/2009/9/main" objectType="CheckBox" checked="Checked" fmlaLink="$B$31" lockText="1"/>
</file>

<file path=xl/ctrlProps/ctrlProp9.xml><?xml version="1.0" encoding="utf-8"?>
<formControlPr xmlns="http://schemas.microsoft.com/office/spreadsheetml/2009/9/main" objectType="CheckBox" checked="Checked" fmlaLink="$B$32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55</xdr:row>
          <xdr:rowOff>9525</xdr:rowOff>
        </xdr:from>
        <xdr:to>
          <xdr:col>14</xdr:col>
          <xdr:colOff>180975</xdr:colOff>
          <xdr:row>56</xdr:row>
          <xdr:rowOff>152400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A825369-96B6-4427-9204-68962C67F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133350</xdr:rowOff>
        </xdr:from>
        <xdr:to>
          <xdr:col>2</xdr:col>
          <xdr:colOff>104775</xdr:colOff>
          <xdr:row>25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FCD47899-6A70-4133-BC31-EC88560294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133350</xdr:rowOff>
        </xdr:from>
        <xdr:to>
          <xdr:col>2</xdr:col>
          <xdr:colOff>104775</xdr:colOff>
          <xdr:row>26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F2B5D695-8AA1-43CC-8626-93E9425F49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133350</xdr:rowOff>
        </xdr:from>
        <xdr:to>
          <xdr:col>2</xdr:col>
          <xdr:colOff>104775</xdr:colOff>
          <xdr:row>27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8E9994DB-2E57-46B5-8AF0-F4867F49FF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133350</xdr:rowOff>
        </xdr:from>
        <xdr:to>
          <xdr:col>2</xdr:col>
          <xdr:colOff>104775</xdr:colOff>
          <xdr:row>28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95768765-4412-4D3A-8CEF-E2FB0EFA9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133350</xdr:rowOff>
        </xdr:from>
        <xdr:to>
          <xdr:col>2</xdr:col>
          <xdr:colOff>104775</xdr:colOff>
          <xdr:row>29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F1DA036A-7038-497A-967E-5709BFC73D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133350</xdr:rowOff>
        </xdr:from>
        <xdr:to>
          <xdr:col>2</xdr:col>
          <xdr:colOff>104775</xdr:colOff>
          <xdr:row>30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527FA00B-314F-4034-B500-8E78B1880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133350</xdr:rowOff>
        </xdr:from>
        <xdr:to>
          <xdr:col>2</xdr:col>
          <xdr:colOff>104775</xdr:colOff>
          <xdr:row>31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FE1E53EC-711C-436D-8ECD-0243D88E9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133350</xdr:rowOff>
        </xdr:from>
        <xdr:to>
          <xdr:col>2</xdr:col>
          <xdr:colOff>104775</xdr:colOff>
          <xdr:row>32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EBCD1342-C7DF-4DD5-A878-407D3F07C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133350</xdr:rowOff>
        </xdr:from>
        <xdr:to>
          <xdr:col>2</xdr:col>
          <xdr:colOff>104775</xdr:colOff>
          <xdr:row>33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ECA800A9-84EF-4428-96CB-48570A382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133350</xdr:rowOff>
        </xdr:from>
        <xdr:to>
          <xdr:col>2</xdr:col>
          <xdr:colOff>104775</xdr:colOff>
          <xdr:row>35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C18A4A30-0FCB-4E6F-9375-DAC30956CF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133350</xdr:rowOff>
        </xdr:from>
        <xdr:to>
          <xdr:col>2</xdr:col>
          <xdr:colOff>104775</xdr:colOff>
          <xdr:row>36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E87AC8F6-DAEE-4394-A7B1-0CB9ED7BEC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133350</xdr:rowOff>
        </xdr:from>
        <xdr:to>
          <xdr:col>2</xdr:col>
          <xdr:colOff>104775</xdr:colOff>
          <xdr:row>37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87FBB0C9-1C99-4D91-9DFE-52E331527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133350</xdr:rowOff>
        </xdr:from>
        <xdr:to>
          <xdr:col>2</xdr:col>
          <xdr:colOff>104775</xdr:colOff>
          <xdr:row>38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121AE789-D85D-43D3-A6C2-096AE38B30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133350</xdr:rowOff>
        </xdr:from>
        <xdr:to>
          <xdr:col>2</xdr:col>
          <xdr:colOff>104775</xdr:colOff>
          <xdr:row>39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A4D533D1-3798-4CA7-8D84-9EF98BA1D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133350</xdr:rowOff>
        </xdr:from>
        <xdr:to>
          <xdr:col>2</xdr:col>
          <xdr:colOff>104775</xdr:colOff>
          <xdr:row>41</xdr:row>
          <xdr:rowOff>28575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3DC068C1-41B6-4DE1-845A-4CA6EE4DFF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133350</xdr:rowOff>
        </xdr:from>
        <xdr:to>
          <xdr:col>2</xdr:col>
          <xdr:colOff>104775</xdr:colOff>
          <xdr:row>42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29C95C97-F09D-4D5D-8A19-2F44A83CB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133350</xdr:rowOff>
        </xdr:from>
        <xdr:to>
          <xdr:col>2</xdr:col>
          <xdr:colOff>104775</xdr:colOff>
          <xdr:row>43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D22BE836-B192-4E8F-ABDC-7D056DC84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133350</xdr:rowOff>
        </xdr:from>
        <xdr:to>
          <xdr:col>2</xdr:col>
          <xdr:colOff>104775</xdr:colOff>
          <xdr:row>44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A6BF2EEA-5C0B-4FEC-914C-8992F67BA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133350</xdr:rowOff>
        </xdr:from>
        <xdr:to>
          <xdr:col>2</xdr:col>
          <xdr:colOff>104775</xdr:colOff>
          <xdr:row>45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4D8F7861-2D40-4D26-AE90-663EBCB54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133350</xdr:rowOff>
        </xdr:from>
        <xdr:to>
          <xdr:col>2</xdr:col>
          <xdr:colOff>104775</xdr:colOff>
          <xdr:row>46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88AF3ACE-1866-4415-AE31-54A1A6EBF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133350</xdr:rowOff>
        </xdr:from>
        <xdr:to>
          <xdr:col>2</xdr:col>
          <xdr:colOff>104775</xdr:colOff>
          <xdr:row>47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7D6F90-BD61-4E62-9043-327089D25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133350</xdr:rowOff>
        </xdr:from>
        <xdr:to>
          <xdr:col>2</xdr:col>
          <xdr:colOff>104775</xdr:colOff>
          <xdr:row>48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442C24F7-765D-4057-BFBC-82EC4309DD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133350</xdr:rowOff>
        </xdr:from>
        <xdr:to>
          <xdr:col>2</xdr:col>
          <xdr:colOff>104775</xdr:colOff>
          <xdr:row>49</xdr:row>
          <xdr:rowOff>28575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3FAF7387-D99D-4252-A7C2-B4B0F5D89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7</xdr:row>
      <xdr:rowOff>0</xdr:rowOff>
    </xdr:from>
    <xdr:to>
      <xdr:col>10</xdr:col>
      <xdr:colOff>1343025</xdr:colOff>
      <xdr:row>12</xdr:row>
      <xdr:rowOff>152400</xdr:rowOff>
    </xdr:to>
    <xdr:pic>
      <xdr:nvPicPr>
        <xdr:cNvPr id="3100" name="Picture 1" descr="MSCR-Logo-Big">
          <a:extLst>
            <a:ext uri="{FF2B5EF4-FFF2-40B4-BE49-F238E27FC236}">
              <a16:creationId xmlns:a16="http://schemas.microsoft.com/office/drawing/2014/main" id="{DE173420-704A-44D3-9954-73AE05BA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143000"/>
          <a:ext cx="27146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55</xdr:row>
          <xdr:rowOff>9525</xdr:rowOff>
        </xdr:from>
        <xdr:to>
          <xdr:col>14</xdr:col>
          <xdr:colOff>180975</xdr:colOff>
          <xdr:row>56</xdr:row>
          <xdr:rowOff>152400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975D797-339C-438A-8925-F0E217323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133350</xdr:rowOff>
        </xdr:from>
        <xdr:to>
          <xdr:col>2</xdr:col>
          <xdr:colOff>104775</xdr:colOff>
          <xdr:row>25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A3DE32F-3FEA-4FAC-90F3-04FE03B841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133350</xdr:rowOff>
        </xdr:from>
        <xdr:to>
          <xdr:col>2</xdr:col>
          <xdr:colOff>104775</xdr:colOff>
          <xdr:row>26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623C51D-FE14-45B2-A043-E8B92DC815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133350</xdr:rowOff>
        </xdr:from>
        <xdr:to>
          <xdr:col>2</xdr:col>
          <xdr:colOff>104775</xdr:colOff>
          <xdr:row>27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E07D406-CBFB-4BED-9B52-8ED19A08C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133350</xdr:rowOff>
        </xdr:from>
        <xdr:to>
          <xdr:col>2</xdr:col>
          <xdr:colOff>104775</xdr:colOff>
          <xdr:row>28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30C8303-B91D-4D9A-9444-C882BC8FC9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133350</xdr:rowOff>
        </xdr:from>
        <xdr:to>
          <xdr:col>2</xdr:col>
          <xdr:colOff>104775</xdr:colOff>
          <xdr:row>29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39BF99D7-FA8E-4FCC-B6E9-2AD2DC7095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133350</xdr:rowOff>
        </xdr:from>
        <xdr:to>
          <xdr:col>2</xdr:col>
          <xdr:colOff>104775</xdr:colOff>
          <xdr:row>30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C1B635B9-C4BE-42BB-8DA4-B2B0212D6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133350</xdr:rowOff>
        </xdr:from>
        <xdr:to>
          <xdr:col>2</xdr:col>
          <xdr:colOff>104775</xdr:colOff>
          <xdr:row>31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EEF7860-BEAF-4690-9358-8384A148C8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133350</xdr:rowOff>
        </xdr:from>
        <xdr:to>
          <xdr:col>2</xdr:col>
          <xdr:colOff>104775</xdr:colOff>
          <xdr:row>32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742AAAB1-E2DB-4287-9706-68E907A143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133350</xdr:rowOff>
        </xdr:from>
        <xdr:to>
          <xdr:col>2</xdr:col>
          <xdr:colOff>104775</xdr:colOff>
          <xdr:row>33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316BD41C-8A4A-487D-8642-6D69275A0D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133350</xdr:rowOff>
        </xdr:from>
        <xdr:to>
          <xdr:col>2</xdr:col>
          <xdr:colOff>104775</xdr:colOff>
          <xdr:row>35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3AD20F28-7A4C-477E-B1E1-8D10CF7D6E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133350</xdr:rowOff>
        </xdr:from>
        <xdr:to>
          <xdr:col>2</xdr:col>
          <xdr:colOff>104775</xdr:colOff>
          <xdr:row>36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C0245B23-035A-45F2-8C23-BCF6D429A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133350</xdr:rowOff>
        </xdr:from>
        <xdr:to>
          <xdr:col>2</xdr:col>
          <xdr:colOff>104775</xdr:colOff>
          <xdr:row>37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BA810BC5-7AD5-4A5A-8B07-A0D4AD0BB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133350</xdr:rowOff>
        </xdr:from>
        <xdr:to>
          <xdr:col>2</xdr:col>
          <xdr:colOff>104775</xdr:colOff>
          <xdr:row>38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24B3A1B9-066E-47DC-95C1-99A58F08E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133350</xdr:rowOff>
        </xdr:from>
        <xdr:to>
          <xdr:col>2</xdr:col>
          <xdr:colOff>104775</xdr:colOff>
          <xdr:row>39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3D89E92-BFC5-4D72-BB3B-4E37ACE923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133350</xdr:rowOff>
        </xdr:from>
        <xdr:to>
          <xdr:col>2</xdr:col>
          <xdr:colOff>104775</xdr:colOff>
          <xdr:row>41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5BEDC780-40DF-4A37-B2F6-2BA4C94BD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133350</xdr:rowOff>
        </xdr:from>
        <xdr:to>
          <xdr:col>2</xdr:col>
          <xdr:colOff>104775</xdr:colOff>
          <xdr:row>42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6FC13820-46DC-42FD-B48A-676FB35308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133350</xdr:rowOff>
        </xdr:from>
        <xdr:to>
          <xdr:col>2</xdr:col>
          <xdr:colOff>104775</xdr:colOff>
          <xdr:row>43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B3BF0BEC-8697-4A4C-BE00-38F06D095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133350</xdr:rowOff>
        </xdr:from>
        <xdr:to>
          <xdr:col>2</xdr:col>
          <xdr:colOff>104775</xdr:colOff>
          <xdr:row>44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FD23AB68-32AA-4208-AB4D-3B4F11C32B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133350</xdr:rowOff>
        </xdr:from>
        <xdr:to>
          <xdr:col>2</xdr:col>
          <xdr:colOff>104775</xdr:colOff>
          <xdr:row>45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46BDA28D-09A0-4164-9003-D3BD31A7EA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133350</xdr:rowOff>
        </xdr:from>
        <xdr:to>
          <xdr:col>2</xdr:col>
          <xdr:colOff>104775</xdr:colOff>
          <xdr:row>46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3E6C971-CAE0-4B89-BE8B-3CA466BB8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133350</xdr:rowOff>
        </xdr:from>
        <xdr:to>
          <xdr:col>2</xdr:col>
          <xdr:colOff>104775</xdr:colOff>
          <xdr:row>47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3F37D5DB-2472-4169-8AB8-73D4277A1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133350</xdr:rowOff>
        </xdr:from>
        <xdr:to>
          <xdr:col>2</xdr:col>
          <xdr:colOff>104775</xdr:colOff>
          <xdr:row>48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63A1E80B-4484-4F85-9068-A173F48A45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133350</xdr:rowOff>
        </xdr:from>
        <xdr:to>
          <xdr:col>2</xdr:col>
          <xdr:colOff>104775</xdr:colOff>
          <xdr:row>49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F3EE1EA0-D831-42BF-89DD-60826D346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60"/>
  <sheetViews>
    <sheetView tabSelected="1" topLeftCell="A34" zoomScaleNormal="100" workbookViewId="0">
      <selection activeCell="K45" sqref="K45"/>
    </sheetView>
  </sheetViews>
  <sheetFormatPr defaultRowHeight="12.75" x14ac:dyDescent="0.2"/>
  <cols>
    <col min="1" max="1" width="3" style="6" customWidth="1"/>
    <col min="2" max="2" width="7" style="6" hidden="1" customWidth="1"/>
    <col min="3" max="3" width="1.7109375" style="6" customWidth="1"/>
    <col min="4" max="4" width="10.7109375" style="6" customWidth="1"/>
    <col min="5" max="5" width="29.7109375" style="6" customWidth="1"/>
    <col min="6" max="7" width="6" style="6" hidden="1" customWidth="1"/>
    <col min="8" max="8" width="7.5703125" style="13" hidden="1" customWidth="1"/>
    <col min="9" max="9" width="17.5703125" style="13" hidden="1" customWidth="1"/>
    <col min="10" max="10" width="6.5703125" style="6" hidden="1" customWidth="1"/>
    <col min="11" max="11" width="29.7109375" style="6" customWidth="1"/>
    <col min="12" max="13" width="10.7109375" style="6" customWidth="1"/>
    <col min="14" max="14" width="5" style="6" customWidth="1"/>
    <col min="15" max="16384" width="9.140625" style="6"/>
  </cols>
  <sheetData>
    <row r="1" spans="4:15" x14ac:dyDescent="0.2">
      <c r="E1" s="2" t="s">
        <v>21</v>
      </c>
      <c r="F1" s="2"/>
      <c r="G1" s="2"/>
      <c r="H1" s="33"/>
      <c r="I1" s="33"/>
      <c r="J1" s="2"/>
      <c r="K1" s="3"/>
    </row>
    <row r="2" spans="4:15" x14ac:dyDescent="0.2">
      <c r="E2" s="2" t="s">
        <v>22</v>
      </c>
      <c r="F2" s="2"/>
      <c r="G2" s="2"/>
      <c r="H2" s="33"/>
      <c r="I2" s="33"/>
      <c r="J2" s="2"/>
      <c r="K2" s="4"/>
    </row>
    <row r="3" spans="4:15" x14ac:dyDescent="0.2">
      <c r="E3" s="5"/>
      <c r="K3" s="21"/>
    </row>
    <row r="4" spans="4:15" x14ac:dyDescent="0.2">
      <c r="E4" s="48" t="s">
        <v>39</v>
      </c>
      <c r="F4" s="44"/>
      <c r="G4" s="44"/>
      <c r="H4" s="44"/>
      <c r="I4" s="44"/>
      <c r="J4" s="44"/>
      <c r="K4" s="49"/>
      <c r="O4" s="7"/>
    </row>
    <row r="5" spans="4:15" x14ac:dyDescent="0.2">
      <c r="E5" s="50" t="s">
        <v>31</v>
      </c>
      <c r="F5" s="51"/>
      <c r="G5" s="51"/>
      <c r="H5" s="51"/>
      <c r="I5" s="51"/>
      <c r="J5" s="51"/>
      <c r="K5" s="52"/>
      <c r="O5" s="7"/>
    </row>
    <row r="6" spans="4:15" ht="13.5" thickBot="1" x14ac:dyDescent="0.25"/>
    <row r="7" spans="4:15" x14ac:dyDescent="0.2">
      <c r="D7" s="8"/>
      <c r="E7" s="9"/>
      <c r="F7" s="9"/>
      <c r="G7" s="9"/>
      <c r="H7" s="10"/>
      <c r="I7" s="10"/>
      <c r="J7" s="9"/>
      <c r="K7" s="9"/>
      <c r="L7" s="11"/>
      <c r="N7" s="26"/>
    </row>
    <row r="8" spans="4:15" x14ac:dyDescent="0.2">
      <c r="D8" s="12"/>
      <c r="L8" s="14"/>
      <c r="N8" s="26"/>
    </row>
    <row r="9" spans="4:15" x14ac:dyDescent="0.2">
      <c r="D9" s="12"/>
      <c r="L9" s="14"/>
      <c r="N9" s="26"/>
    </row>
    <row r="10" spans="4:15" x14ac:dyDescent="0.2">
      <c r="D10" s="12"/>
      <c r="L10" s="14"/>
      <c r="N10" s="26"/>
    </row>
    <row r="11" spans="4:15" x14ac:dyDescent="0.2">
      <c r="D11" s="12"/>
      <c r="L11" s="14"/>
      <c r="N11" s="26"/>
    </row>
    <row r="12" spans="4:15" x14ac:dyDescent="0.2">
      <c r="D12" s="12"/>
      <c r="L12" s="14"/>
      <c r="N12" s="26"/>
    </row>
    <row r="13" spans="4:15" x14ac:dyDescent="0.2">
      <c r="D13" s="12"/>
      <c r="L13" s="14"/>
      <c r="N13" s="26"/>
    </row>
    <row r="14" spans="4:15" x14ac:dyDescent="0.2">
      <c r="D14" s="12"/>
      <c r="E14" s="43" t="s">
        <v>45</v>
      </c>
      <c r="F14" s="44"/>
      <c r="G14" s="44"/>
      <c r="H14" s="44"/>
      <c r="I14" s="44"/>
      <c r="J14" s="44"/>
      <c r="K14" s="44"/>
      <c r="L14" s="14"/>
      <c r="N14" s="26"/>
    </row>
    <row r="15" spans="4:15" x14ac:dyDescent="0.2">
      <c r="D15" s="12"/>
      <c r="E15" s="43" t="s">
        <v>46</v>
      </c>
      <c r="F15" s="44"/>
      <c r="G15" s="44"/>
      <c r="H15" s="44"/>
      <c r="I15" s="44"/>
      <c r="J15" s="44"/>
      <c r="K15" s="44"/>
      <c r="L15" s="14"/>
      <c r="N15" s="26"/>
    </row>
    <row r="16" spans="4:15" x14ac:dyDescent="0.2">
      <c r="D16" s="12"/>
      <c r="E16" s="43" t="s">
        <v>47</v>
      </c>
      <c r="F16" s="44"/>
      <c r="G16" s="44"/>
      <c r="H16" s="44"/>
      <c r="I16" s="44"/>
      <c r="J16" s="44"/>
      <c r="K16" s="44"/>
      <c r="L16" s="14"/>
    </row>
    <row r="17" spans="2:14" x14ac:dyDescent="0.2">
      <c r="D17" s="12"/>
      <c r="E17" s="43" t="s">
        <v>48</v>
      </c>
      <c r="F17" s="44"/>
      <c r="G17" s="44"/>
      <c r="H17" s="44"/>
      <c r="I17" s="44"/>
      <c r="J17" s="44"/>
      <c r="K17" s="44"/>
      <c r="L17" s="14"/>
      <c r="N17" s="27"/>
    </row>
    <row r="18" spans="2:14" x14ac:dyDescent="0.2">
      <c r="D18" s="12"/>
      <c r="E18" s="43" t="s">
        <v>49</v>
      </c>
      <c r="F18" s="44"/>
      <c r="G18" s="44"/>
      <c r="H18" s="44"/>
      <c r="I18" s="44"/>
      <c r="J18" s="44"/>
      <c r="K18" s="44"/>
      <c r="L18" s="14"/>
      <c r="N18" s="26"/>
    </row>
    <row r="19" spans="2:14" x14ac:dyDescent="0.2">
      <c r="D19" s="12"/>
      <c r="E19" s="47" t="s">
        <v>28</v>
      </c>
      <c r="F19" s="47"/>
      <c r="G19" s="47"/>
      <c r="H19" s="47"/>
      <c r="I19" s="47"/>
      <c r="J19" s="47"/>
      <c r="K19" s="47"/>
      <c r="L19" s="14"/>
      <c r="N19" s="26"/>
    </row>
    <row r="20" spans="2:14" x14ac:dyDescent="0.2">
      <c r="D20" s="12"/>
      <c r="E20" s="15"/>
      <c r="F20" s="15"/>
      <c r="G20" s="15"/>
      <c r="H20" s="15"/>
      <c r="I20" s="15"/>
      <c r="L20" s="14"/>
      <c r="N20" s="26"/>
    </row>
    <row r="21" spans="2:14" s="18" customFormat="1" x14ac:dyDescent="0.2">
      <c r="D21" s="17"/>
      <c r="E21" s="18" t="s">
        <v>32</v>
      </c>
      <c r="H21" s="19"/>
      <c r="K21" s="19">
        <v>10978</v>
      </c>
      <c r="L21" s="20"/>
      <c r="N21" s="28"/>
    </row>
    <row r="22" spans="2:14" s="18" customFormat="1" x14ac:dyDescent="0.2">
      <c r="D22" s="17"/>
      <c r="E22" s="18" t="s">
        <v>33</v>
      </c>
      <c r="H22" s="19"/>
      <c r="K22" s="19" t="s">
        <v>29</v>
      </c>
      <c r="L22" s="20"/>
      <c r="N22" s="28"/>
    </row>
    <row r="23" spans="2:14" s="18" customFormat="1" x14ac:dyDescent="0.2">
      <c r="D23" s="17"/>
      <c r="E23" s="18" t="s">
        <v>34</v>
      </c>
      <c r="H23" s="19"/>
      <c r="K23" s="19" t="s">
        <v>30</v>
      </c>
      <c r="L23" s="20"/>
      <c r="N23" s="29"/>
    </row>
    <row r="24" spans="2:14" x14ac:dyDescent="0.2">
      <c r="D24" s="12"/>
      <c r="E24" s="44"/>
      <c r="F24" s="44"/>
      <c r="G24" s="44"/>
      <c r="H24" s="44"/>
      <c r="I24" s="7"/>
      <c r="L24" s="14"/>
      <c r="N24" s="26"/>
    </row>
    <row r="25" spans="2:14" x14ac:dyDescent="0.2">
      <c r="B25" s="6" t="b">
        <v>1</v>
      </c>
      <c r="D25" s="12"/>
      <c r="E25" s="6" t="s">
        <v>0</v>
      </c>
      <c r="F25" s="6">
        <f t="shared" ref="F25:F33" si="0">IF(B25=TRUE, G25, 0)</f>
        <v>3.6999999999999998E-2</v>
      </c>
      <c r="G25" s="6">
        <v>3.6999999999999998E-2</v>
      </c>
      <c r="H25" s="16">
        <f t="shared" ref="H25:H33" si="1">($K$1*$K$2)*F25</f>
        <v>0</v>
      </c>
      <c r="I25" s="16">
        <f>H25*0.999</f>
        <v>0</v>
      </c>
      <c r="J25" s="32">
        <f t="shared" ref="J25:J33" si="2">I25*$N$56</f>
        <v>0</v>
      </c>
      <c r="K25" s="16">
        <f>SUM(I25:J25)</f>
        <v>0</v>
      </c>
      <c r="L25" s="34"/>
      <c r="M25" s="16"/>
      <c r="N25" s="26"/>
    </row>
    <row r="26" spans="2:14" x14ac:dyDescent="0.2">
      <c r="B26" s="6" t="b">
        <v>1</v>
      </c>
      <c r="D26" s="12"/>
      <c r="E26" s="6" t="s">
        <v>12</v>
      </c>
      <c r="F26" s="6">
        <f t="shared" si="0"/>
        <v>1.7999999999999999E-2</v>
      </c>
      <c r="G26" s="6">
        <v>1.7999999999999999E-2</v>
      </c>
      <c r="H26" s="16">
        <f t="shared" si="1"/>
        <v>0</v>
      </c>
      <c r="I26" s="16">
        <f t="shared" ref="I26:I33" si="3">H26*0.999</f>
        <v>0</v>
      </c>
      <c r="J26" s="32">
        <f t="shared" si="2"/>
        <v>0</v>
      </c>
      <c r="K26" s="16">
        <f t="shared" ref="K26:K33" si="4">SUM(I26:J26)</f>
        <v>0</v>
      </c>
      <c r="L26" s="34"/>
      <c r="M26" s="16"/>
      <c r="N26" s="26"/>
    </row>
    <row r="27" spans="2:14" x14ac:dyDescent="0.2">
      <c r="B27" s="6" t="b">
        <v>1</v>
      </c>
      <c r="D27" s="12"/>
      <c r="E27" s="6" t="s">
        <v>1</v>
      </c>
      <c r="F27" s="6">
        <f t="shared" si="0"/>
        <v>3.4000000000000002E-2</v>
      </c>
      <c r="G27" s="6">
        <v>3.4000000000000002E-2</v>
      </c>
      <c r="H27" s="16">
        <f t="shared" si="1"/>
        <v>0</v>
      </c>
      <c r="I27" s="16">
        <f t="shared" si="3"/>
        <v>0</v>
      </c>
      <c r="J27" s="32">
        <f t="shared" si="2"/>
        <v>0</v>
      </c>
      <c r="K27" s="16">
        <f t="shared" si="4"/>
        <v>0</v>
      </c>
      <c r="L27" s="34"/>
      <c r="M27" s="16"/>
      <c r="N27" s="26"/>
    </row>
    <row r="28" spans="2:14" x14ac:dyDescent="0.2">
      <c r="B28" s="6" t="b">
        <v>1</v>
      </c>
      <c r="D28" s="12"/>
      <c r="E28" s="6" t="s">
        <v>2</v>
      </c>
      <c r="F28" s="6">
        <f t="shared" si="0"/>
        <v>2.5000000000000001E-2</v>
      </c>
      <c r="G28" s="6">
        <v>2.5000000000000001E-2</v>
      </c>
      <c r="H28" s="16">
        <f t="shared" si="1"/>
        <v>0</v>
      </c>
      <c r="I28" s="16">
        <f t="shared" si="3"/>
        <v>0</v>
      </c>
      <c r="J28" s="32">
        <f t="shared" si="2"/>
        <v>0</v>
      </c>
      <c r="K28" s="16">
        <f t="shared" si="4"/>
        <v>0</v>
      </c>
      <c r="L28" s="34"/>
      <c r="M28" s="16"/>
      <c r="N28" s="26"/>
    </row>
    <row r="29" spans="2:14" x14ac:dyDescent="0.2">
      <c r="B29" s="6" t="b">
        <v>1</v>
      </c>
      <c r="D29" s="12"/>
      <c r="E29" s="6" t="s">
        <v>3</v>
      </c>
      <c r="F29" s="6">
        <f t="shared" si="0"/>
        <v>3.4000000000000002E-2</v>
      </c>
      <c r="G29" s="6">
        <v>3.4000000000000002E-2</v>
      </c>
      <c r="H29" s="16">
        <f t="shared" si="1"/>
        <v>0</v>
      </c>
      <c r="I29" s="16">
        <f t="shared" si="3"/>
        <v>0</v>
      </c>
      <c r="J29" s="32">
        <f t="shared" si="2"/>
        <v>0</v>
      </c>
      <c r="K29" s="16">
        <f t="shared" si="4"/>
        <v>0</v>
      </c>
      <c r="L29" s="34"/>
      <c r="M29" s="16"/>
      <c r="N29" s="26"/>
    </row>
    <row r="30" spans="2:14" x14ac:dyDescent="0.2">
      <c r="B30" s="6" t="b">
        <v>1</v>
      </c>
      <c r="D30" s="12"/>
      <c r="E30" s="6" t="s">
        <v>5</v>
      </c>
      <c r="F30" s="6">
        <f t="shared" si="0"/>
        <v>8.9999999999999993E-3</v>
      </c>
      <c r="G30" s="6">
        <v>8.9999999999999993E-3</v>
      </c>
      <c r="H30" s="16">
        <f t="shared" si="1"/>
        <v>0</v>
      </c>
      <c r="I30" s="16">
        <f t="shared" si="3"/>
        <v>0</v>
      </c>
      <c r="J30" s="32">
        <f t="shared" si="2"/>
        <v>0</v>
      </c>
      <c r="K30" s="16">
        <f t="shared" si="4"/>
        <v>0</v>
      </c>
      <c r="L30" s="34"/>
      <c r="M30" s="16"/>
      <c r="N30" s="26"/>
    </row>
    <row r="31" spans="2:14" x14ac:dyDescent="0.2">
      <c r="B31" s="6" t="b">
        <v>1</v>
      </c>
      <c r="D31" s="12"/>
      <c r="E31" s="6" t="s">
        <v>37</v>
      </c>
      <c r="F31" s="6">
        <f t="shared" si="0"/>
        <v>1.2E-2</v>
      </c>
      <c r="G31" s="6">
        <v>1.2E-2</v>
      </c>
      <c r="H31" s="16">
        <f t="shared" si="1"/>
        <v>0</v>
      </c>
      <c r="I31" s="16">
        <f t="shared" si="3"/>
        <v>0</v>
      </c>
      <c r="J31" s="32">
        <f t="shared" si="2"/>
        <v>0</v>
      </c>
      <c r="K31" s="16">
        <f t="shared" si="4"/>
        <v>0</v>
      </c>
      <c r="L31" s="34"/>
      <c r="M31" s="16"/>
      <c r="N31" s="26"/>
    </row>
    <row r="32" spans="2:14" x14ac:dyDescent="0.2">
      <c r="B32" s="6" t="b">
        <v>1</v>
      </c>
      <c r="D32" s="12"/>
      <c r="E32" s="6" t="s">
        <v>11</v>
      </c>
      <c r="F32" s="6">
        <f t="shared" si="0"/>
        <v>2.7E-2</v>
      </c>
      <c r="G32" s="6">
        <v>2.7E-2</v>
      </c>
      <c r="H32" s="16">
        <f t="shared" si="1"/>
        <v>0</v>
      </c>
      <c r="I32" s="16">
        <f t="shared" si="3"/>
        <v>0</v>
      </c>
      <c r="J32" s="32">
        <f t="shared" si="2"/>
        <v>0</v>
      </c>
      <c r="K32" s="16">
        <f t="shared" si="4"/>
        <v>0</v>
      </c>
      <c r="L32" s="34"/>
      <c r="M32" s="16"/>
      <c r="N32" s="26"/>
    </row>
    <row r="33" spans="2:14" x14ac:dyDescent="0.2">
      <c r="B33" s="6" t="b">
        <v>1</v>
      </c>
      <c r="D33" s="12"/>
      <c r="E33" s="6" t="s">
        <v>4</v>
      </c>
      <c r="F33" s="6">
        <f t="shared" si="0"/>
        <v>1.2999999999999999E-2</v>
      </c>
      <c r="G33" s="6">
        <v>1.2999999999999999E-2</v>
      </c>
      <c r="H33" s="16">
        <f t="shared" si="1"/>
        <v>0</v>
      </c>
      <c r="I33" s="16">
        <f t="shared" si="3"/>
        <v>0</v>
      </c>
      <c r="J33" s="32">
        <f t="shared" si="2"/>
        <v>0</v>
      </c>
      <c r="K33" s="16">
        <f t="shared" si="4"/>
        <v>0</v>
      </c>
      <c r="L33" s="34"/>
      <c r="M33" s="16"/>
      <c r="N33" s="26"/>
    </row>
    <row r="34" spans="2:14" x14ac:dyDescent="0.2">
      <c r="D34" s="12"/>
      <c r="H34" s="16"/>
      <c r="I34" s="16"/>
      <c r="J34" s="16"/>
      <c r="L34" s="14"/>
      <c r="N34" s="26"/>
    </row>
    <row r="35" spans="2:14" x14ac:dyDescent="0.2">
      <c r="B35" s="6" t="b">
        <v>1</v>
      </c>
      <c r="D35" s="12"/>
      <c r="E35" s="6" t="s">
        <v>8</v>
      </c>
      <c r="F35" s="6">
        <f>IF(B35=TRUE, G35, 0)</f>
        <v>7.4999999999999997E-2</v>
      </c>
      <c r="G35" s="6">
        <v>7.4999999999999997E-2</v>
      </c>
      <c r="H35" s="16">
        <f>($K$1*$K$2)*F35</f>
        <v>0</v>
      </c>
      <c r="I35" s="16">
        <f>H35*0.999</f>
        <v>0</v>
      </c>
      <c r="J35" s="32">
        <f>I35*$N$56</f>
        <v>0</v>
      </c>
      <c r="K35" s="16">
        <f>SUM(I35:J35)</f>
        <v>0</v>
      </c>
      <c r="L35" s="34"/>
      <c r="M35" s="16"/>
      <c r="N35" s="26"/>
    </row>
    <row r="36" spans="2:14" x14ac:dyDescent="0.2">
      <c r="B36" s="6" t="b">
        <v>1</v>
      </c>
      <c r="D36" s="12"/>
      <c r="E36" s="6" t="s">
        <v>38</v>
      </c>
      <c r="F36" s="6">
        <f>IF(B36=TRUE, G36, 0)</f>
        <v>0.192</v>
      </c>
      <c r="G36" s="6">
        <v>0.192</v>
      </c>
      <c r="H36" s="16">
        <f>($K$1*$K$2)*F36</f>
        <v>0</v>
      </c>
      <c r="I36" s="16">
        <f>H36*0.999</f>
        <v>0</v>
      </c>
      <c r="J36" s="32">
        <f>I36*$N$56</f>
        <v>0</v>
      </c>
      <c r="K36" s="16">
        <f>SUM(I36:J36)</f>
        <v>0</v>
      </c>
      <c r="L36" s="34"/>
      <c r="M36" s="16"/>
      <c r="N36" s="26"/>
    </row>
    <row r="37" spans="2:14" x14ac:dyDescent="0.2">
      <c r="B37" s="6" t="b">
        <v>1</v>
      </c>
      <c r="D37" s="12"/>
      <c r="E37" s="6" t="s">
        <v>9</v>
      </c>
      <c r="F37" s="6">
        <f>IF(B37=TRUE, G37, 0)</f>
        <v>0.16200000000000001</v>
      </c>
      <c r="G37" s="6">
        <v>0.16200000000000001</v>
      </c>
      <c r="H37" s="16">
        <f>($K$1*$K$2)*F37</f>
        <v>0</v>
      </c>
      <c r="I37" s="16">
        <f>H37*0.999</f>
        <v>0</v>
      </c>
      <c r="J37" s="32">
        <f>I37*$N$56</f>
        <v>0</v>
      </c>
      <c r="K37" s="16">
        <f>SUM(I37:J37)</f>
        <v>0</v>
      </c>
      <c r="L37" s="34"/>
      <c r="M37" s="16"/>
      <c r="N37" s="26"/>
    </row>
    <row r="38" spans="2:14" x14ac:dyDescent="0.2">
      <c r="B38" s="6" t="b">
        <v>1</v>
      </c>
      <c r="D38" s="12"/>
      <c r="E38" s="6" t="s">
        <v>10</v>
      </c>
      <c r="F38" s="6">
        <f>IF(B38=TRUE, G38, 0)</f>
        <v>0.23200000000000001</v>
      </c>
      <c r="G38" s="6">
        <v>0.23200000000000001</v>
      </c>
      <c r="H38" s="16">
        <f>($K$1*$K$2)*F38</f>
        <v>0</v>
      </c>
      <c r="I38" s="16">
        <f>H38*0.999</f>
        <v>0</v>
      </c>
      <c r="J38" s="32">
        <f>I38*$N$56</f>
        <v>0</v>
      </c>
      <c r="K38" s="16">
        <f>SUM(I38:J38)</f>
        <v>0</v>
      </c>
      <c r="L38" s="34"/>
      <c r="M38" s="16"/>
      <c r="N38" s="26"/>
    </row>
    <row r="39" spans="2:14" x14ac:dyDescent="0.2">
      <c r="B39" s="6" t="b">
        <v>1</v>
      </c>
      <c r="D39" s="12"/>
      <c r="E39" s="6" t="s">
        <v>19</v>
      </c>
      <c r="F39" s="6">
        <f>IF(B39=TRUE, G39, 0)</f>
        <v>3.2000000000000001E-2</v>
      </c>
      <c r="G39" s="6">
        <v>3.2000000000000001E-2</v>
      </c>
      <c r="H39" s="16">
        <f>($K$1*$K$2)*F39</f>
        <v>0</v>
      </c>
      <c r="I39" s="16">
        <f>H39*0.999</f>
        <v>0</v>
      </c>
      <c r="J39" s="32">
        <f>I39*$N$56</f>
        <v>0</v>
      </c>
      <c r="K39" s="16">
        <f>SUM(I39:J39)</f>
        <v>0</v>
      </c>
      <c r="L39" s="34"/>
      <c r="M39" s="16"/>
      <c r="N39" s="26"/>
    </row>
    <row r="40" spans="2:14" x14ac:dyDescent="0.2">
      <c r="D40" s="12"/>
      <c r="H40" s="16"/>
      <c r="I40" s="16"/>
      <c r="J40" s="16"/>
      <c r="L40" s="14"/>
    </row>
    <row r="41" spans="2:14" x14ac:dyDescent="0.2">
      <c r="B41" s="6" t="b">
        <v>1</v>
      </c>
      <c r="D41" s="12"/>
      <c r="E41" s="6" t="s">
        <v>20</v>
      </c>
      <c r="F41" s="6">
        <f t="shared" ref="F41:F49" si="5">IF(B41=TRUE, G41, 0)</f>
        <v>4.2000000000000003E-2</v>
      </c>
      <c r="G41" s="6">
        <v>4.2000000000000003E-2</v>
      </c>
      <c r="H41" s="16">
        <f t="shared" ref="H41:H49" si="6">($K$1*$K$2)*F41</f>
        <v>0</v>
      </c>
      <c r="I41" s="16">
        <f t="shared" ref="I41:I49" si="7">H41*0.999</f>
        <v>0</v>
      </c>
      <c r="J41" s="32">
        <f t="shared" ref="J41:J49" si="8">I41*$N$56</f>
        <v>0</v>
      </c>
      <c r="K41" s="16">
        <f t="shared" ref="K41:K48" si="9">SUM(I41:J41)</f>
        <v>0</v>
      </c>
      <c r="L41" s="34"/>
      <c r="M41" s="16"/>
      <c r="N41" s="26"/>
    </row>
    <row r="42" spans="2:14" x14ac:dyDescent="0.2">
      <c r="B42" s="6" t="b">
        <v>1</v>
      </c>
      <c r="D42" s="12"/>
      <c r="E42" s="6" t="s">
        <v>13</v>
      </c>
      <c r="F42" s="6">
        <f t="shared" si="5"/>
        <v>8.9999999999999993E-3</v>
      </c>
      <c r="G42" s="6">
        <v>8.9999999999999993E-3</v>
      </c>
      <c r="H42" s="16">
        <f t="shared" si="6"/>
        <v>0</v>
      </c>
      <c r="I42" s="16">
        <f t="shared" si="7"/>
        <v>0</v>
      </c>
      <c r="J42" s="32">
        <f t="shared" si="8"/>
        <v>0</v>
      </c>
      <c r="K42" s="16">
        <f t="shared" si="9"/>
        <v>0</v>
      </c>
      <c r="L42" s="34"/>
      <c r="M42" s="16"/>
      <c r="N42" s="26"/>
    </row>
    <row r="43" spans="2:14" x14ac:dyDescent="0.2">
      <c r="B43" s="6" t="b">
        <v>1</v>
      </c>
      <c r="D43" s="12"/>
      <c r="E43" s="6" t="s">
        <v>14</v>
      </c>
      <c r="F43" s="6">
        <f t="shared" si="5"/>
        <v>6.0000000000000001E-3</v>
      </c>
      <c r="G43" s="6">
        <v>6.0000000000000001E-3</v>
      </c>
      <c r="H43" s="16">
        <f t="shared" si="6"/>
        <v>0</v>
      </c>
      <c r="I43" s="16">
        <f t="shared" si="7"/>
        <v>0</v>
      </c>
      <c r="J43" s="32">
        <f t="shared" si="8"/>
        <v>0</v>
      </c>
      <c r="K43" s="16">
        <f t="shared" si="9"/>
        <v>0</v>
      </c>
      <c r="L43" s="34"/>
      <c r="M43" s="16"/>
      <c r="N43" s="26"/>
    </row>
    <row r="44" spans="2:14" x14ac:dyDescent="0.2">
      <c r="B44" s="6" t="b">
        <v>1</v>
      </c>
      <c r="D44" s="12"/>
      <c r="E44" s="6" t="s">
        <v>15</v>
      </c>
      <c r="F44" s="6">
        <f t="shared" si="5"/>
        <v>5.0000000000000001E-3</v>
      </c>
      <c r="G44" s="6">
        <v>5.0000000000000001E-3</v>
      </c>
      <c r="H44" s="16">
        <f t="shared" si="6"/>
        <v>0</v>
      </c>
      <c r="I44" s="16">
        <f t="shared" si="7"/>
        <v>0</v>
      </c>
      <c r="J44" s="32">
        <f t="shared" si="8"/>
        <v>0</v>
      </c>
      <c r="K44" s="16">
        <v>0</v>
      </c>
      <c r="L44" s="34"/>
      <c r="M44" s="16"/>
      <c r="N44" s="26"/>
    </row>
    <row r="45" spans="2:14" x14ac:dyDescent="0.2">
      <c r="B45" s="6" t="b">
        <v>1</v>
      </c>
      <c r="D45" s="12"/>
      <c r="E45" s="6" t="s">
        <v>16</v>
      </c>
      <c r="F45" s="6">
        <f t="shared" si="5"/>
        <v>6.0000000000000001E-3</v>
      </c>
      <c r="G45" s="6">
        <v>6.0000000000000001E-3</v>
      </c>
      <c r="H45" s="16">
        <f t="shared" si="6"/>
        <v>0</v>
      </c>
      <c r="I45" s="16">
        <f t="shared" si="7"/>
        <v>0</v>
      </c>
      <c r="J45" s="32">
        <f t="shared" si="8"/>
        <v>0</v>
      </c>
      <c r="K45" s="16">
        <f t="shared" si="9"/>
        <v>0</v>
      </c>
      <c r="L45" s="34"/>
      <c r="M45" s="16"/>
      <c r="N45" s="26"/>
    </row>
    <row r="46" spans="2:14" x14ac:dyDescent="0.2">
      <c r="B46" s="6" t="b">
        <v>1</v>
      </c>
      <c r="D46" s="12"/>
      <c r="E46" s="6" t="s">
        <v>17</v>
      </c>
      <c r="F46" s="6">
        <f t="shared" si="5"/>
        <v>6.0000000000000001E-3</v>
      </c>
      <c r="G46" s="6">
        <v>6.0000000000000001E-3</v>
      </c>
      <c r="H46" s="16">
        <f t="shared" si="6"/>
        <v>0</v>
      </c>
      <c r="I46" s="16">
        <f t="shared" si="7"/>
        <v>0</v>
      </c>
      <c r="J46" s="32">
        <f t="shared" si="8"/>
        <v>0</v>
      </c>
      <c r="K46" s="16">
        <f t="shared" si="9"/>
        <v>0</v>
      </c>
      <c r="L46" s="34"/>
      <c r="M46" s="16"/>
      <c r="N46" s="26"/>
    </row>
    <row r="47" spans="2:14" x14ac:dyDescent="0.2">
      <c r="B47" s="6" t="b">
        <v>1</v>
      </c>
      <c r="D47" s="12"/>
      <c r="E47" s="6" t="s">
        <v>18</v>
      </c>
      <c r="F47" s="6">
        <f t="shared" si="5"/>
        <v>7.0000000000000001E-3</v>
      </c>
      <c r="G47" s="6">
        <v>7.0000000000000001E-3</v>
      </c>
      <c r="H47" s="16">
        <f t="shared" si="6"/>
        <v>0</v>
      </c>
      <c r="I47" s="16">
        <f t="shared" si="7"/>
        <v>0</v>
      </c>
      <c r="J47" s="32">
        <f t="shared" si="8"/>
        <v>0</v>
      </c>
      <c r="K47" s="16">
        <f t="shared" si="9"/>
        <v>0</v>
      </c>
      <c r="L47" s="34"/>
      <c r="M47" s="16"/>
      <c r="N47" s="26"/>
    </row>
    <row r="48" spans="2:14" x14ac:dyDescent="0.2">
      <c r="B48" s="6" t="b">
        <v>1</v>
      </c>
      <c r="D48" s="12"/>
      <c r="E48" s="6" t="s">
        <v>6</v>
      </c>
      <c r="F48" s="6">
        <f t="shared" si="5"/>
        <v>4.0000000000000001E-3</v>
      </c>
      <c r="G48" s="6">
        <v>4.0000000000000001E-3</v>
      </c>
      <c r="H48" s="16">
        <f t="shared" si="6"/>
        <v>0</v>
      </c>
      <c r="I48" s="16">
        <f t="shared" si="7"/>
        <v>0</v>
      </c>
      <c r="J48" s="32">
        <f t="shared" si="8"/>
        <v>0</v>
      </c>
      <c r="K48" s="16">
        <f t="shared" si="9"/>
        <v>0</v>
      </c>
      <c r="L48" s="34"/>
      <c r="M48" s="16"/>
      <c r="N48" s="26"/>
    </row>
    <row r="49" spans="2:15" x14ac:dyDescent="0.2">
      <c r="B49" s="6" t="b">
        <v>1</v>
      </c>
      <c r="D49" s="12"/>
      <c r="E49" s="6" t="s">
        <v>7</v>
      </c>
      <c r="F49" s="6">
        <f t="shared" si="5"/>
        <v>1.2999999999999999E-2</v>
      </c>
      <c r="G49" s="6">
        <v>1.2999999999999999E-2</v>
      </c>
      <c r="H49" s="16">
        <f t="shared" si="6"/>
        <v>0</v>
      </c>
      <c r="I49" s="16">
        <f t="shared" si="7"/>
        <v>0</v>
      </c>
      <c r="J49" s="32">
        <f t="shared" si="8"/>
        <v>0</v>
      </c>
      <c r="K49" s="16">
        <f>SUM(I49:J49)</f>
        <v>0</v>
      </c>
      <c r="L49" s="34"/>
      <c r="M49" s="16"/>
      <c r="N49" s="26"/>
    </row>
    <row r="50" spans="2:15" x14ac:dyDescent="0.2">
      <c r="D50" s="12"/>
      <c r="G50" s="30"/>
      <c r="K50" s="16"/>
      <c r="L50" s="34"/>
      <c r="M50" s="16"/>
      <c r="N50" s="31"/>
      <c r="O50" s="31"/>
    </row>
    <row r="51" spans="2:15" x14ac:dyDescent="0.2">
      <c r="D51" s="12"/>
      <c r="E51" s="39" t="s">
        <v>41</v>
      </c>
      <c r="F51" s="39"/>
      <c r="G51" s="39"/>
      <c r="H51" s="40"/>
      <c r="I51" s="40"/>
      <c r="J51" s="40"/>
      <c r="K51" s="40">
        <f>SUM(K25:K50)</f>
        <v>0</v>
      </c>
      <c r="L51" s="34"/>
      <c r="M51" s="16"/>
      <c r="N51" s="31"/>
      <c r="O51" s="31"/>
    </row>
    <row r="52" spans="2:15" x14ac:dyDescent="0.2">
      <c r="D52" s="12"/>
      <c r="E52" s="41" t="s">
        <v>43</v>
      </c>
      <c r="F52" s="39"/>
      <c r="G52" s="39"/>
      <c r="H52" s="40"/>
      <c r="I52" s="40"/>
      <c r="J52" s="39"/>
      <c r="K52" s="40">
        <v>200</v>
      </c>
      <c r="L52" s="14"/>
      <c r="N52" s="31"/>
      <c r="O52" s="31"/>
    </row>
    <row r="53" spans="2:15" x14ac:dyDescent="0.2">
      <c r="D53" s="12"/>
      <c r="E53" s="41" t="s">
        <v>44</v>
      </c>
      <c r="F53" s="39"/>
      <c r="G53" s="39"/>
      <c r="H53" s="42"/>
      <c r="I53" s="42"/>
      <c r="J53" s="39"/>
      <c r="K53" s="40">
        <f>K51-K52</f>
        <v>-200</v>
      </c>
      <c r="L53" s="14"/>
    </row>
    <row r="54" spans="2:15" x14ac:dyDescent="0.2">
      <c r="D54" s="12"/>
      <c r="L54" s="14"/>
      <c r="N54" s="45" t="s">
        <v>40</v>
      </c>
      <c r="O54" s="46"/>
    </row>
    <row r="55" spans="2:15" x14ac:dyDescent="0.2">
      <c r="D55" s="12"/>
      <c r="E55" s="44" t="s">
        <v>50</v>
      </c>
      <c r="F55" s="44"/>
      <c r="G55" s="44"/>
      <c r="H55" s="44"/>
      <c r="I55" s="44"/>
      <c r="J55" s="44"/>
      <c r="K55" s="44"/>
      <c r="L55" s="14"/>
      <c r="N55" s="1">
        <v>0</v>
      </c>
      <c r="O55" s="35"/>
    </row>
    <row r="56" spans="2:15" x14ac:dyDescent="0.2">
      <c r="D56" s="12"/>
      <c r="E56" s="44" t="s">
        <v>51</v>
      </c>
      <c r="F56" s="44"/>
      <c r="G56" s="44"/>
      <c r="H56" s="44"/>
      <c r="I56" s="44"/>
      <c r="J56" s="44"/>
      <c r="K56" s="44"/>
      <c r="L56" s="14"/>
      <c r="N56" s="36">
        <f>N55/100</f>
        <v>0</v>
      </c>
      <c r="O56" s="35"/>
    </row>
    <row r="57" spans="2:15" ht="13.5" thickBot="1" x14ac:dyDescent="0.25">
      <c r="D57" s="22"/>
      <c r="E57" s="23"/>
      <c r="F57" s="23"/>
      <c r="G57" s="23"/>
      <c r="H57" s="24"/>
      <c r="I57" s="24"/>
      <c r="J57" s="23"/>
      <c r="K57" s="23"/>
      <c r="L57" s="25"/>
      <c r="N57" s="37"/>
      <c r="O57" s="38"/>
    </row>
    <row r="58" spans="2:15" x14ac:dyDescent="0.2">
      <c r="N58" s="31"/>
      <c r="O58" s="31"/>
    </row>
    <row r="59" spans="2:15" x14ac:dyDescent="0.2">
      <c r="N59" s="31"/>
      <c r="O59" s="31"/>
    </row>
    <row r="60" spans="2:15" x14ac:dyDescent="0.2">
      <c r="N60" s="31"/>
      <c r="O60" s="31"/>
    </row>
  </sheetData>
  <mergeCells count="12">
    <mergeCell ref="E16:K16"/>
    <mergeCell ref="E15:K15"/>
    <mergeCell ref="E14:K14"/>
    <mergeCell ref="E4:K4"/>
    <mergeCell ref="E5:K5"/>
    <mergeCell ref="E17:K17"/>
    <mergeCell ref="N54:O54"/>
    <mergeCell ref="E24:H24"/>
    <mergeCell ref="E55:K55"/>
    <mergeCell ref="E56:K56"/>
    <mergeCell ref="E19:K19"/>
    <mergeCell ref="E18:K18"/>
  </mergeCells>
  <phoneticPr fontId="2" type="noConversion"/>
  <printOptions horizontalCentered="1" verticalCentered="1"/>
  <pageMargins left="0.79" right="0.75" top="0.74" bottom="0.76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14</xdr:col>
                    <xdr:colOff>47625</xdr:colOff>
                    <xdr:row>55</xdr:row>
                    <xdr:rowOff>9525</xdr:rowOff>
                  </from>
                  <to>
                    <xdr:col>14</xdr:col>
                    <xdr:colOff>180975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5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133350</xdr:rowOff>
                  </from>
                  <to>
                    <xdr:col>2</xdr:col>
                    <xdr:colOff>104775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6" name="Check Box 43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133350</xdr:rowOff>
                  </from>
                  <to>
                    <xdr:col>2</xdr:col>
                    <xdr:colOff>104775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7" name="Check Box 44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133350</xdr:rowOff>
                  </from>
                  <to>
                    <xdr:col>2</xdr:col>
                    <xdr:colOff>104775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8" name="Check Box 45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133350</xdr:rowOff>
                  </from>
                  <to>
                    <xdr:col>2</xdr:col>
                    <xdr:colOff>104775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9" name="Check Box 46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133350</xdr:rowOff>
                  </from>
                  <to>
                    <xdr:col>2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0" name="Check Box 47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133350</xdr:rowOff>
                  </from>
                  <to>
                    <xdr:col>2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1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133350</xdr:rowOff>
                  </from>
                  <to>
                    <xdr:col>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2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133350</xdr:rowOff>
                  </from>
                  <to>
                    <xdr:col>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133350</xdr:rowOff>
                  </from>
                  <to>
                    <xdr:col>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4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133350</xdr:rowOff>
                  </from>
                  <to>
                    <xdr:col>2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5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133350</xdr:rowOff>
                  </from>
                  <to>
                    <xdr:col>2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6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133350</xdr:rowOff>
                  </from>
                  <to>
                    <xdr:col>2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7" name="Check Box 55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133350</xdr:rowOff>
                  </from>
                  <to>
                    <xdr:col>2</xdr:col>
                    <xdr:colOff>104775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8" name="Check Box 56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133350</xdr:rowOff>
                  </from>
                  <to>
                    <xdr:col>2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9" name="Check Box 57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133350</xdr:rowOff>
                  </from>
                  <to>
                    <xdr:col>2</xdr:col>
                    <xdr:colOff>104775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0" name="Check Box 58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133350</xdr:rowOff>
                  </from>
                  <to>
                    <xdr:col>2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1" name="Check Box 59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133350</xdr:rowOff>
                  </from>
                  <to>
                    <xdr:col>2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2" name="Check Box 60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133350</xdr:rowOff>
                  </from>
                  <to>
                    <xdr:col>2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3" name="Check Box 61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133350</xdr:rowOff>
                  </from>
                  <to>
                    <xdr:col>2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4" name="Check Box 62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133350</xdr:rowOff>
                  </from>
                  <to>
                    <xdr:col>2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5" name="Check Box 6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133350</xdr:rowOff>
                  </from>
                  <to>
                    <xdr:col>2</xdr:col>
                    <xdr:colOff>104775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6" name="Check Box 64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133350</xdr:rowOff>
                  </from>
                  <to>
                    <xdr:col>2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7" name="Check Box 65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133350</xdr:rowOff>
                  </from>
                  <to>
                    <xdr:col>2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60"/>
  <sheetViews>
    <sheetView zoomScaleNormal="100" workbookViewId="0">
      <selection activeCell="K52" sqref="K52"/>
    </sheetView>
  </sheetViews>
  <sheetFormatPr defaultRowHeight="12.75" x14ac:dyDescent="0.2"/>
  <cols>
    <col min="1" max="1" width="3" style="6" customWidth="1"/>
    <col min="2" max="2" width="7" style="6" hidden="1" customWidth="1"/>
    <col min="3" max="3" width="1.7109375" style="6" customWidth="1"/>
    <col min="4" max="4" width="10.7109375" style="6" customWidth="1"/>
    <col min="5" max="5" width="29.7109375" style="6" customWidth="1"/>
    <col min="6" max="7" width="6" style="6" hidden="1" customWidth="1"/>
    <col min="8" max="8" width="7.5703125" style="13" hidden="1" customWidth="1"/>
    <col min="9" max="9" width="17.5703125" style="13" hidden="1" customWidth="1"/>
    <col min="10" max="10" width="6.5703125" style="6" hidden="1" customWidth="1"/>
    <col min="11" max="11" width="29.7109375" style="6" customWidth="1"/>
    <col min="12" max="13" width="10.7109375" style="6" customWidth="1"/>
    <col min="14" max="14" width="5" style="6" customWidth="1"/>
    <col min="15" max="16384" width="9.140625" style="6"/>
  </cols>
  <sheetData>
    <row r="1" spans="4:15" x14ac:dyDescent="0.2">
      <c r="E1" s="2" t="s">
        <v>21</v>
      </c>
      <c r="F1" s="2"/>
      <c r="G1" s="2"/>
      <c r="H1" s="33"/>
      <c r="I1" s="33"/>
      <c r="J1" s="2"/>
      <c r="K1" s="3">
        <f>'Mark Up'!K1</f>
        <v>0</v>
      </c>
    </row>
    <row r="2" spans="4:15" x14ac:dyDescent="0.2">
      <c r="E2" s="2" t="s">
        <v>22</v>
      </c>
      <c r="F2" s="2"/>
      <c r="G2" s="2"/>
      <c r="H2" s="33"/>
      <c r="I2" s="33"/>
      <c r="J2" s="2"/>
      <c r="K2" s="4">
        <f>'Mark Up'!K2</f>
        <v>0</v>
      </c>
    </row>
    <row r="3" spans="4:15" x14ac:dyDescent="0.2">
      <c r="E3" s="5"/>
      <c r="K3" s="21"/>
    </row>
    <row r="4" spans="4:15" x14ac:dyDescent="0.2">
      <c r="E4" s="48" t="s">
        <v>39</v>
      </c>
      <c r="F4" s="44"/>
      <c r="G4" s="44"/>
      <c r="H4" s="44"/>
      <c r="I4" s="44"/>
      <c r="J4" s="44"/>
      <c r="K4" s="49"/>
      <c r="O4" s="7"/>
    </row>
    <row r="5" spans="4:15" x14ac:dyDescent="0.2">
      <c r="E5" s="50" t="s">
        <v>31</v>
      </c>
      <c r="F5" s="51"/>
      <c r="G5" s="51"/>
      <c r="H5" s="51"/>
      <c r="I5" s="51"/>
      <c r="J5" s="51"/>
      <c r="K5" s="52"/>
      <c r="O5" s="7"/>
    </row>
    <row r="6" spans="4:15" ht="13.5" thickBot="1" x14ac:dyDescent="0.25"/>
    <row r="7" spans="4:15" x14ac:dyDescent="0.2">
      <c r="D7" s="8"/>
      <c r="E7" s="9"/>
      <c r="F7" s="9"/>
      <c r="G7" s="9"/>
      <c r="H7" s="10"/>
      <c r="I7" s="10"/>
      <c r="J7" s="9"/>
      <c r="K7" s="9"/>
      <c r="L7" s="11"/>
      <c r="N7" s="26"/>
    </row>
    <row r="8" spans="4:15" x14ac:dyDescent="0.2">
      <c r="D8" s="12"/>
      <c r="L8" s="14"/>
      <c r="N8" s="26"/>
    </row>
    <row r="9" spans="4:15" x14ac:dyDescent="0.2">
      <c r="D9" s="12"/>
      <c r="L9" s="14"/>
      <c r="N9" s="26"/>
    </row>
    <row r="10" spans="4:15" x14ac:dyDescent="0.2">
      <c r="D10" s="12"/>
      <c r="L10" s="14"/>
      <c r="N10" s="26"/>
    </row>
    <row r="11" spans="4:15" x14ac:dyDescent="0.2">
      <c r="D11" s="12"/>
      <c r="L11" s="14"/>
      <c r="N11" s="26"/>
    </row>
    <row r="12" spans="4:15" x14ac:dyDescent="0.2">
      <c r="D12" s="12"/>
      <c r="L12" s="14"/>
      <c r="N12" s="26"/>
    </row>
    <row r="13" spans="4:15" x14ac:dyDescent="0.2">
      <c r="D13" s="12"/>
      <c r="L13" s="14"/>
      <c r="N13" s="26"/>
    </row>
    <row r="14" spans="4:15" x14ac:dyDescent="0.2">
      <c r="D14" s="12"/>
      <c r="E14" s="44" t="s">
        <v>23</v>
      </c>
      <c r="F14" s="44"/>
      <c r="G14" s="44"/>
      <c r="H14" s="44"/>
      <c r="I14" s="44"/>
      <c r="J14" s="44"/>
      <c r="K14" s="44"/>
      <c r="L14" s="14"/>
      <c r="N14" s="26"/>
    </row>
    <row r="15" spans="4:15" x14ac:dyDescent="0.2">
      <c r="D15" s="12"/>
      <c r="E15" s="44" t="s">
        <v>24</v>
      </c>
      <c r="F15" s="44"/>
      <c r="G15" s="44"/>
      <c r="H15" s="44"/>
      <c r="I15" s="44"/>
      <c r="J15" s="44"/>
      <c r="K15" s="44"/>
      <c r="L15" s="14"/>
      <c r="N15" s="26"/>
    </row>
    <row r="16" spans="4:15" x14ac:dyDescent="0.2">
      <c r="D16" s="12"/>
      <c r="E16" s="44" t="s">
        <v>26</v>
      </c>
      <c r="F16" s="44"/>
      <c r="G16" s="44"/>
      <c r="H16" s="44"/>
      <c r="I16" s="44"/>
      <c r="J16" s="44"/>
      <c r="K16" s="44"/>
      <c r="L16" s="14"/>
    </row>
    <row r="17" spans="2:14" x14ac:dyDescent="0.2">
      <c r="D17" s="12"/>
      <c r="E17" s="44" t="s">
        <v>25</v>
      </c>
      <c r="F17" s="44"/>
      <c r="G17" s="44"/>
      <c r="H17" s="44"/>
      <c r="I17" s="44"/>
      <c r="J17" s="44"/>
      <c r="K17" s="44"/>
      <c r="L17" s="14"/>
      <c r="N17" s="27"/>
    </row>
    <row r="18" spans="2:14" x14ac:dyDescent="0.2">
      <c r="D18" s="12"/>
      <c r="E18" s="44" t="s">
        <v>27</v>
      </c>
      <c r="F18" s="44"/>
      <c r="G18" s="44"/>
      <c r="H18" s="44"/>
      <c r="I18" s="44"/>
      <c r="J18" s="44"/>
      <c r="K18" s="44"/>
      <c r="L18" s="14"/>
      <c r="N18" s="26"/>
    </row>
    <row r="19" spans="2:14" x14ac:dyDescent="0.2">
      <c r="D19" s="12"/>
      <c r="E19" s="47" t="s">
        <v>28</v>
      </c>
      <c r="F19" s="47"/>
      <c r="G19" s="47"/>
      <c r="H19" s="47"/>
      <c r="I19" s="47"/>
      <c r="J19" s="47"/>
      <c r="K19" s="47"/>
      <c r="L19" s="14"/>
      <c r="N19" s="26"/>
    </row>
    <row r="20" spans="2:14" x14ac:dyDescent="0.2">
      <c r="D20" s="12"/>
      <c r="E20" s="15"/>
      <c r="F20" s="15"/>
      <c r="G20" s="15"/>
      <c r="H20" s="15"/>
      <c r="I20" s="15"/>
      <c r="L20" s="14"/>
      <c r="N20" s="26"/>
    </row>
    <row r="21" spans="2:14" s="18" customFormat="1" x14ac:dyDescent="0.2">
      <c r="D21" s="17"/>
      <c r="E21" s="18" t="s">
        <v>32</v>
      </c>
      <c r="H21" s="19"/>
      <c r="K21" s="19">
        <v>10978</v>
      </c>
      <c r="L21" s="20"/>
      <c r="N21" s="28"/>
    </row>
    <row r="22" spans="2:14" s="18" customFormat="1" x14ac:dyDescent="0.2">
      <c r="D22" s="17"/>
      <c r="E22" s="18" t="s">
        <v>33</v>
      </c>
      <c r="H22" s="19"/>
      <c r="K22" s="19" t="s">
        <v>29</v>
      </c>
      <c r="L22" s="20"/>
      <c r="N22" s="28"/>
    </row>
    <row r="23" spans="2:14" s="18" customFormat="1" x14ac:dyDescent="0.2">
      <c r="D23" s="17"/>
      <c r="E23" s="18" t="s">
        <v>34</v>
      </c>
      <c r="H23" s="19"/>
      <c r="K23" s="19" t="s">
        <v>30</v>
      </c>
      <c r="L23" s="20"/>
      <c r="N23" s="29"/>
    </row>
    <row r="24" spans="2:14" x14ac:dyDescent="0.2">
      <c r="D24" s="12"/>
      <c r="E24" s="44"/>
      <c r="F24" s="44"/>
      <c r="G24" s="44"/>
      <c r="H24" s="44"/>
      <c r="I24" s="7"/>
      <c r="L24" s="14"/>
      <c r="N24" s="26"/>
    </row>
    <row r="25" spans="2:14" x14ac:dyDescent="0.2">
      <c r="B25" s="6" t="b">
        <v>1</v>
      </c>
      <c r="D25" s="12"/>
      <c r="E25" s="6" t="s">
        <v>0</v>
      </c>
      <c r="F25" s="6">
        <f t="shared" ref="F25:F33" si="0">IF(B25=TRUE, G25, 0)</f>
        <v>3.6999999999999998E-2</v>
      </c>
      <c r="G25" s="6">
        <v>3.6999999999999998E-2</v>
      </c>
      <c r="H25" s="16">
        <f t="shared" ref="H25:H33" si="1">($K$1*$K$2)*F25</f>
        <v>0</v>
      </c>
      <c r="I25" s="16">
        <f t="shared" ref="I25:I33" si="2">H25*0.999</f>
        <v>0</v>
      </c>
      <c r="J25" s="32">
        <f t="shared" ref="J25:J33" si="3">I25*$N$56</f>
        <v>0</v>
      </c>
      <c r="K25" s="16">
        <f t="shared" ref="K25:K33" si="4">SUM(I25:J25)</f>
        <v>0</v>
      </c>
      <c r="L25" s="34"/>
      <c r="M25" s="16"/>
      <c r="N25" s="26"/>
    </row>
    <row r="26" spans="2:14" x14ac:dyDescent="0.2">
      <c r="B26" s="6" t="b">
        <v>1</v>
      </c>
      <c r="D26" s="12"/>
      <c r="E26" s="6" t="s">
        <v>12</v>
      </c>
      <c r="F26" s="6">
        <f t="shared" si="0"/>
        <v>1.7999999999999999E-2</v>
      </c>
      <c r="G26" s="6">
        <v>1.7999999999999999E-2</v>
      </c>
      <c r="H26" s="16">
        <f t="shared" si="1"/>
        <v>0</v>
      </c>
      <c r="I26" s="16">
        <f t="shared" si="2"/>
        <v>0</v>
      </c>
      <c r="J26" s="32">
        <f t="shared" si="3"/>
        <v>0</v>
      </c>
      <c r="K26" s="16">
        <f t="shared" si="4"/>
        <v>0</v>
      </c>
      <c r="L26" s="34"/>
      <c r="M26" s="16"/>
      <c r="N26" s="26"/>
    </row>
    <row r="27" spans="2:14" x14ac:dyDescent="0.2">
      <c r="B27" s="6" t="b">
        <v>1</v>
      </c>
      <c r="D27" s="12"/>
      <c r="E27" s="6" t="s">
        <v>1</v>
      </c>
      <c r="F27" s="6">
        <f t="shared" si="0"/>
        <v>3.4000000000000002E-2</v>
      </c>
      <c r="G27" s="6">
        <v>3.4000000000000002E-2</v>
      </c>
      <c r="H27" s="16">
        <f t="shared" si="1"/>
        <v>0</v>
      </c>
      <c r="I27" s="16">
        <f t="shared" si="2"/>
        <v>0</v>
      </c>
      <c r="J27" s="32">
        <f t="shared" si="3"/>
        <v>0</v>
      </c>
      <c r="K27" s="16">
        <f t="shared" si="4"/>
        <v>0</v>
      </c>
      <c r="L27" s="34"/>
      <c r="M27" s="16"/>
      <c r="N27" s="26"/>
    </row>
    <row r="28" spans="2:14" x14ac:dyDescent="0.2">
      <c r="B28" s="6" t="b">
        <v>1</v>
      </c>
      <c r="D28" s="12"/>
      <c r="E28" s="6" t="s">
        <v>2</v>
      </c>
      <c r="F28" s="6">
        <f t="shared" si="0"/>
        <v>2.5000000000000001E-2</v>
      </c>
      <c r="G28" s="6">
        <v>2.5000000000000001E-2</v>
      </c>
      <c r="H28" s="16">
        <f t="shared" si="1"/>
        <v>0</v>
      </c>
      <c r="I28" s="16">
        <f t="shared" si="2"/>
        <v>0</v>
      </c>
      <c r="J28" s="32">
        <f t="shared" si="3"/>
        <v>0</v>
      </c>
      <c r="K28" s="16">
        <f t="shared" si="4"/>
        <v>0</v>
      </c>
      <c r="L28" s="34"/>
      <c r="M28" s="16"/>
      <c r="N28" s="26"/>
    </row>
    <row r="29" spans="2:14" x14ac:dyDescent="0.2">
      <c r="B29" s="6" t="b">
        <v>1</v>
      </c>
      <c r="D29" s="12"/>
      <c r="E29" s="6" t="s">
        <v>3</v>
      </c>
      <c r="F29" s="6">
        <f t="shared" si="0"/>
        <v>3.4000000000000002E-2</v>
      </c>
      <c r="G29" s="6">
        <v>3.4000000000000002E-2</v>
      </c>
      <c r="H29" s="16">
        <f t="shared" si="1"/>
        <v>0</v>
      </c>
      <c r="I29" s="16">
        <f t="shared" si="2"/>
        <v>0</v>
      </c>
      <c r="J29" s="32">
        <f t="shared" si="3"/>
        <v>0</v>
      </c>
      <c r="K29" s="16">
        <f t="shared" si="4"/>
        <v>0</v>
      </c>
      <c r="L29" s="34"/>
      <c r="M29" s="16"/>
      <c r="N29" s="26"/>
    </row>
    <row r="30" spans="2:14" x14ac:dyDescent="0.2">
      <c r="B30" s="6" t="b">
        <v>1</v>
      </c>
      <c r="D30" s="12"/>
      <c r="E30" s="6" t="s">
        <v>5</v>
      </c>
      <c r="F30" s="6">
        <f t="shared" si="0"/>
        <v>8.9999999999999993E-3</v>
      </c>
      <c r="G30" s="6">
        <v>8.9999999999999993E-3</v>
      </c>
      <c r="H30" s="16">
        <f t="shared" si="1"/>
        <v>0</v>
      </c>
      <c r="I30" s="16">
        <f t="shared" si="2"/>
        <v>0</v>
      </c>
      <c r="J30" s="32">
        <f t="shared" si="3"/>
        <v>0</v>
      </c>
      <c r="K30" s="16">
        <f t="shared" si="4"/>
        <v>0</v>
      </c>
      <c r="L30" s="34"/>
      <c r="M30" s="16"/>
      <c r="N30" s="26"/>
    </row>
    <row r="31" spans="2:14" x14ac:dyDescent="0.2">
      <c r="B31" s="6" t="b">
        <v>1</v>
      </c>
      <c r="D31" s="12"/>
      <c r="E31" s="6" t="s">
        <v>37</v>
      </c>
      <c r="F31" s="6">
        <f t="shared" si="0"/>
        <v>1.2E-2</v>
      </c>
      <c r="G31" s="6">
        <v>1.2E-2</v>
      </c>
      <c r="H31" s="16">
        <f t="shared" si="1"/>
        <v>0</v>
      </c>
      <c r="I31" s="16">
        <f t="shared" si="2"/>
        <v>0</v>
      </c>
      <c r="J31" s="32">
        <f t="shared" si="3"/>
        <v>0</v>
      </c>
      <c r="K31" s="16">
        <f t="shared" si="4"/>
        <v>0</v>
      </c>
      <c r="L31" s="34"/>
      <c r="M31" s="16"/>
      <c r="N31" s="26"/>
    </row>
    <row r="32" spans="2:14" x14ac:dyDescent="0.2">
      <c r="B32" s="6" t="b">
        <v>1</v>
      </c>
      <c r="D32" s="12"/>
      <c r="E32" s="6" t="s">
        <v>11</v>
      </c>
      <c r="F32" s="6">
        <f t="shared" si="0"/>
        <v>2.7E-2</v>
      </c>
      <c r="G32" s="6">
        <v>2.7E-2</v>
      </c>
      <c r="H32" s="16">
        <f t="shared" si="1"/>
        <v>0</v>
      </c>
      <c r="I32" s="16">
        <f t="shared" si="2"/>
        <v>0</v>
      </c>
      <c r="J32" s="32">
        <f t="shared" si="3"/>
        <v>0</v>
      </c>
      <c r="K32" s="16">
        <f t="shared" si="4"/>
        <v>0</v>
      </c>
      <c r="L32" s="34"/>
      <c r="M32" s="16"/>
      <c r="N32" s="26"/>
    </row>
    <row r="33" spans="2:14" x14ac:dyDescent="0.2">
      <c r="B33" s="6" t="b">
        <v>1</v>
      </c>
      <c r="D33" s="12"/>
      <c r="E33" s="6" t="s">
        <v>4</v>
      </c>
      <c r="F33" s="6">
        <f t="shared" si="0"/>
        <v>1.2999999999999999E-2</v>
      </c>
      <c r="G33" s="6">
        <v>1.2999999999999999E-2</v>
      </c>
      <c r="H33" s="16">
        <f t="shared" si="1"/>
        <v>0</v>
      </c>
      <c r="I33" s="16">
        <f t="shared" si="2"/>
        <v>0</v>
      </c>
      <c r="J33" s="32">
        <f t="shared" si="3"/>
        <v>0</v>
      </c>
      <c r="K33" s="16">
        <f t="shared" si="4"/>
        <v>0</v>
      </c>
      <c r="L33" s="34"/>
      <c r="M33" s="16"/>
      <c r="N33" s="26"/>
    </row>
    <row r="34" spans="2:14" x14ac:dyDescent="0.2">
      <c r="D34" s="12"/>
      <c r="H34" s="16"/>
      <c r="I34" s="16"/>
      <c r="J34" s="16"/>
      <c r="L34" s="14"/>
      <c r="N34" s="26"/>
    </row>
    <row r="35" spans="2:14" x14ac:dyDescent="0.2">
      <c r="B35" s="6" t="b">
        <v>1</v>
      </c>
      <c r="D35" s="12"/>
      <c r="E35" s="6" t="s">
        <v>8</v>
      </c>
      <c r="F35" s="6">
        <f>IF(B35=TRUE, G35, 0)</f>
        <v>7.4999999999999997E-2</v>
      </c>
      <c r="G35" s="6">
        <v>7.4999999999999997E-2</v>
      </c>
      <c r="H35" s="16">
        <f>($K$1*$K$2)*F35</f>
        <v>0</v>
      </c>
      <c r="I35" s="16">
        <f>H35*0.999</f>
        <v>0</v>
      </c>
      <c r="J35" s="32">
        <f>I35*$N$56</f>
        <v>0</v>
      </c>
      <c r="K35" s="16">
        <f>SUM(I35:J35)</f>
        <v>0</v>
      </c>
      <c r="L35" s="34"/>
      <c r="M35" s="16"/>
      <c r="N35" s="26"/>
    </row>
    <row r="36" spans="2:14" x14ac:dyDescent="0.2">
      <c r="B36" s="6" t="b">
        <v>1</v>
      </c>
      <c r="D36" s="12"/>
      <c r="E36" s="6" t="s">
        <v>38</v>
      </c>
      <c r="F36" s="6">
        <f>IF(B36=TRUE, G36, 0)</f>
        <v>0.192</v>
      </c>
      <c r="G36" s="6">
        <v>0.192</v>
      </c>
      <c r="H36" s="16">
        <f>($K$1*$K$2)*F36</f>
        <v>0</v>
      </c>
      <c r="I36" s="16">
        <f>H36*0.999</f>
        <v>0</v>
      </c>
      <c r="J36" s="32">
        <f>I36*$N$56</f>
        <v>0</v>
      </c>
      <c r="K36" s="16">
        <f>SUM(I36:J36)</f>
        <v>0</v>
      </c>
      <c r="L36" s="34"/>
      <c r="M36" s="16"/>
      <c r="N36" s="26"/>
    </row>
    <row r="37" spans="2:14" x14ac:dyDescent="0.2">
      <c r="B37" s="6" t="b">
        <v>1</v>
      </c>
      <c r="D37" s="12"/>
      <c r="E37" s="6" t="s">
        <v>9</v>
      </c>
      <c r="F37" s="6">
        <f>IF(B37=TRUE, G37, 0)</f>
        <v>0.16200000000000001</v>
      </c>
      <c r="G37" s="6">
        <v>0.16200000000000001</v>
      </c>
      <c r="H37" s="16">
        <f>($K$1*$K$2)*F37</f>
        <v>0</v>
      </c>
      <c r="I37" s="16">
        <f>H37*0.999</f>
        <v>0</v>
      </c>
      <c r="J37" s="32">
        <f>I37*$N$56</f>
        <v>0</v>
      </c>
      <c r="K37" s="16">
        <f>SUM(I37:J37)</f>
        <v>0</v>
      </c>
      <c r="L37" s="34"/>
      <c r="M37" s="16"/>
      <c r="N37" s="26"/>
    </row>
    <row r="38" spans="2:14" x14ac:dyDescent="0.2">
      <c r="B38" s="6" t="b">
        <v>1</v>
      </c>
      <c r="D38" s="12"/>
      <c r="E38" s="6" t="s">
        <v>10</v>
      </c>
      <c r="F38" s="6">
        <f>IF(B38=TRUE, G38, 0)</f>
        <v>0.23200000000000001</v>
      </c>
      <c r="G38" s="6">
        <v>0.23200000000000001</v>
      </c>
      <c r="H38" s="16">
        <f>($K$1*$K$2)*F38</f>
        <v>0</v>
      </c>
      <c r="I38" s="16">
        <f>H38*0.999</f>
        <v>0</v>
      </c>
      <c r="J38" s="32">
        <f>I38*$N$56</f>
        <v>0</v>
      </c>
      <c r="K38" s="16">
        <f>SUM(I38:J38)</f>
        <v>0</v>
      </c>
      <c r="L38" s="34"/>
      <c r="M38" s="16"/>
      <c r="N38" s="26"/>
    </row>
    <row r="39" spans="2:14" x14ac:dyDescent="0.2">
      <c r="B39" s="6" t="b">
        <v>1</v>
      </c>
      <c r="D39" s="12"/>
      <c r="E39" s="6" t="s">
        <v>19</v>
      </c>
      <c r="F39" s="6">
        <f>IF(B39=TRUE, G39, 0)</f>
        <v>3.2000000000000001E-2</v>
      </c>
      <c r="G39" s="6">
        <v>3.2000000000000001E-2</v>
      </c>
      <c r="H39" s="16">
        <f>($K$1*$K$2)*F39</f>
        <v>0</v>
      </c>
      <c r="I39" s="16">
        <f>H39*0.999</f>
        <v>0</v>
      </c>
      <c r="J39" s="32">
        <f>I39*$N$56</f>
        <v>0</v>
      </c>
      <c r="K39" s="16">
        <f>SUM(I39:J39)</f>
        <v>0</v>
      </c>
      <c r="L39" s="34"/>
      <c r="M39" s="16"/>
      <c r="N39" s="26"/>
    </row>
    <row r="40" spans="2:14" x14ac:dyDescent="0.2">
      <c r="D40" s="12"/>
      <c r="H40" s="16"/>
      <c r="I40" s="16"/>
      <c r="J40" s="16"/>
      <c r="L40" s="14"/>
    </row>
    <row r="41" spans="2:14" x14ac:dyDescent="0.2">
      <c r="B41" s="6" t="b">
        <v>1</v>
      </c>
      <c r="D41" s="12"/>
      <c r="E41" s="6" t="s">
        <v>20</v>
      </c>
      <c r="F41" s="6">
        <f t="shared" ref="F41:F49" si="5">IF(B41=TRUE, G41, 0)</f>
        <v>4.2000000000000003E-2</v>
      </c>
      <c r="G41" s="6">
        <v>4.2000000000000003E-2</v>
      </c>
      <c r="H41" s="16">
        <f t="shared" ref="H41:H49" si="6">($K$1*$K$2)*F41</f>
        <v>0</v>
      </c>
      <c r="I41" s="16">
        <f t="shared" ref="I41:I49" si="7">H41*0.999</f>
        <v>0</v>
      </c>
      <c r="J41" s="32">
        <f t="shared" ref="J41:J49" si="8">I41*$N$56</f>
        <v>0</v>
      </c>
      <c r="K41" s="16">
        <f t="shared" ref="K41:K49" si="9">SUM(I41:J41)</f>
        <v>0</v>
      </c>
      <c r="L41" s="34"/>
      <c r="M41" s="16"/>
      <c r="N41" s="26"/>
    </row>
    <row r="42" spans="2:14" x14ac:dyDescent="0.2">
      <c r="B42" s="6" t="b">
        <v>1</v>
      </c>
      <c r="D42" s="12"/>
      <c r="E42" s="6" t="s">
        <v>13</v>
      </c>
      <c r="F42" s="6">
        <f t="shared" si="5"/>
        <v>8.9999999999999993E-3</v>
      </c>
      <c r="G42" s="6">
        <v>8.9999999999999993E-3</v>
      </c>
      <c r="H42" s="16">
        <f t="shared" si="6"/>
        <v>0</v>
      </c>
      <c r="I42" s="16">
        <f t="shared" si="7"/>
        <v>0</v>
      </c>
      <c r="J42" s="32">
        <f t="shared" si="8"/>
        <v>0</v>
      </c>
      <c r="K42" s="16">
        <f t="shared" si="9"/>
        <v>0</v>
      </c>
      <c r="L42" s="34"/>
      <c r="M42" s="16"/>
      <c r="N42" s="26"/>
    </row>
    <row r="43" spans="2:14" x14ac:dyDescent="0.2">
      <c r="B43" s="6" t="b">
        <v>1</v>
      </c>
      <c r="D43" s="12"/>
      <c r="E43" s="6" t="s">
        <v>14</v>
      </c>
      <c r="F43" s="6">
        <f t="shared" si="5"/>
        <v>6.0000000000000001E-3</v>
      </c>
      <c r="G43" s="6">
        <v>6.0000000000000001E-3</v>
      </c>
      <c r="H43" s="16">
        <f t="shared" si="6"/>
        <v>0</v>
      </c>
      <c r="I43" s="16">
        <f t="shared" si="7"/>
        <v>0</v>
      </c>
      <c r="J43" s="32">
        <f t="shared" si="8"/>
        <v>0</v>
      </c>
      <c r="K43" s="16">
        <f t="shared" si="9"/>
        <v>0</v>
      </c>
      <c r="L43" s="34"/>
      <c r="M43" s="16"/>
      <c r="N43" s="26"/>
    </row>
    <row r="44" spans="2:14" x14ac:dyDescent="0.2">
      <c r="B44" s="6" t="b">
        <v>1</v>
      </c>
      <c r="D44" s="12"/>
      <c r="E44" s="6" t="s">
        <v>15</v>
      </c>
      <c r="F44" s="6">
        <f t="shared" si="5"/>
        <v>5.0000000000000001E-3</v>
      </c>
      <c r="G44" s="6">
        <v>5.0000000000000001E-3</v>
      </c>
      <c r="H44" s="16">
        <f t="shared" si="6"/>
        <v>0</v>
      </c>
      <c r="I44" s="16">
        <f t="shared" si="7"/>
        <v>0</v>
      </c>
      <c r="J44" s="32">
        <f t="shared" si="8"/>
        <v>0</v>
      </c>
      <c r="K44" s="16">
        <f t="shared" si="9"/>
        <v>0</v>
      </c>
      <c r="L44" s="34"/>
      <c r="M44" s="16"/>
      <c r="N44" s="26"/>
    </row>
    <row r="45" spans="2:14" x14ac:dyDescent="0.2">
      <c r="B45" s="6" t="b">
        <v>1</v>
      </c>
      <c r="D45" s="12"/>
      <c r="E45" s="6" t="s">
        <v>16</v>
      </c>
      <c r="F45" s="6">
        <f t="shared" si="5"/>
        <v>6.0000000000000001E-3</v>
      </c>
      <c r="G45" s="6">
        <v>6.0000000000000001E-3</v>
      </c>
      <c r="H45" s="16">
        <f t="shared" si="6"/>
        <v>0</v>
      </c>
      <c r="I45" s="16">
        <f t="shared" si="7"/>
        <v>0</v>
      </c>
      <c r="J45" s="32">
        <f t="shared" si="8"/>
        <v>0</v>
      </c>
      <c r="K45" s="16">
        <f t="shared" si="9"/>
        <v>0</v>
      </c>
      <c r="L45" s="34"/>
      <c r="M45" s="16"/>
      <c r="N45" s="26"/>
    </row>
    <row r="46" spans="2:14" x14ac:dyDescent="0.2">
      <c r="B46" s="6" t="b">
        <v>1</v>
      </c>
      <c r="D46" s="12"/>
      <c r="E46" s="6" t="s">
        <v>17</v>
      </c>
      <c r="F46" s="6">
        <f t="shared" si="5"/>
        <v>6.0000000000000001E-3</v>
      </c>
      <c r="G46" s="6">
        <v>6.0000000000000001E-3</v>
      </c>
      <c r="H46" s="16">
        <f t="shared" si="6"/>
        <v>0</v>
      </c>
      <c r="I46" s="16">
        <f t="shared" si="7"/>
        <v>0</v>
      </c>
      <c r="J46" s="32">
        <f t="shared" si="8"/>
        <v>0</v>
      </c>
      <c r="K46" s="16">
        <f t="shared" si="9"/>
        <v>0</v>
      </c>
      <c r="L46" s="34"/>
      <c r="M46" s="16"/>
      <c r="N46" s="26"/>
    </row>
    <row r="47" spans="2:14" x14ac:dyDescent="0.2">
      <c r="B47" s="6" t="b">
        <v>1</v>
      </c>
      <c r="D47" s="12"/>
      <c r="E47" s="6" t="s">
        <v>18</v>
      </c>
      <c r="F47" s="6">
        <f t="shared" si="5"/>
        <v>7.0000000000000001E-3</v>
      </c>
      <c r="G47" s="6">
        <v>7.0000000000000001E-3</v>
      </c>
      <c r="H47" s="16">
        <f t="shared" si="6"/>
        <v>0</v>
      </c>
      <c r="I47" s="16">
        <f t="shared" si="7"/>
        <v>0</v>
      </c>
      <c r="J47" s="32">
        <f t="shared" si="8"/>
        <v>0</v>
      </c>
      <c r="K47" s="16">
        <f t="shared" si="9"/>
        <v>0</v>
      </c>
      <c r="L47" s="34"/>
      <c r="M47" s="16"/>
      <c r="N47" s="26"/>
    </row>
    <row r="48" spans="2:14" x14ac:dyDescent="0.2">
      <c r="B48" s="6" t="b">
        <v>1</v>
      </c>
      <c r="D48" s="12"/>
      <c r="E48" s="6" t="s">
        <v>6</v>
      </c>
      <c r="F48" s="6">
        <f t="shared" si="5"/>
        <v>4.0000000000000001E-3</v>
      </c>
      <c r="G48" s="6">
        <v>4.0000000000000001E-3</v>
      </c>
      <c r="H48" s="16">
        <f t="shared" si="6"/>
        <v>0</v>
      </c>
      <c r="I48" s="16">
        <f t="shared" si="7"/>
        <v>0</v>
      </c>
      <c r="J48" s="32">
        <f t="shared" si="8"/>
        <v>0</v>
      </c>
      <c r="K48" s="16">
        <f t="shared" si="9"/>
        <v>0</v>
      </c>
      <c r="L48" s="34"/>
      <c r="M48" s="16"/>
      <c r="N48" s="26"/>
    </row>
    <row r="49" spans="2:15" x14ac:dyDescent="0.2">
      <c r="B49" s="6" t="b">
        <v>1</v>
      </c>
      <c r="D49" s="12"/>
      <c r="E49" s="6" t="s">
        <v>7</v>
      </c>
      <c r="F49" s="6">
        <f t="shared" si="5"/>
        <v>1.2999999999999999E-2</v>
      </c>
      <c r="G49" s="6">
        <v>1.2999999999999999E-2</v>
      </c>
      <c r="H49" s="16">
        <f t="shared" si="6"/>
        <v>0</v>
      </c>
      <c r="I49" s="16">
        <f t="shared" si="7"/>
        <v>0</v>
      </c>
      <c r="J49" s="32">
        <f t="shared" si="8"/>
        <v>0</v>
      </c>
      <c r="K49" s="16">
        <f t="shared" si="9"/>
        <v>0</v>
      </c>
      <c r="L49" s="34"/>
      <c r="M49" s="16"/>
      <c r="N49" s="26"/>
    </row>
    <row r="50" spans="2:15" x14ac:dyDescent="0.2">
      <c r="D50" s="12"/>
      <c r="G50" s="30"/>
      <c r="K50" s="16"/>
      <c r="L50" s="34"/>
      <c r="M50" s="16"/>
      <c r="N50" s="31"/>
      <c r="O50" s="31"/>
    </row>
    <row r="51" spans="2:15" x14ac:dyDescent="0.2">
      <c r="D51" s="12"/>
      <c r="E51" s="39" t="s">
        <v>41</v>
      </c>
      <c r="F51" s="39"/>
      <c r="G51" s="39"/>
      <c r="H51" s="40"/>
      <c r="I51" s="40"/>
      <c r="J51" s="40"/>
      <c r="K51" s="40">
        <f>SUM(K25:K50)</f>
        <v>0</v>
      </c>
      <c r="L51" s="34"/>
      <c r="M51" s="16"/>
      <c r="N51" s="31"/>
      <c r="O51" s="31"/>
    </row>
    <row r="52" spans="2:15" x14ac:dyDescent="0.2">
      <c r="D52" s="12"/>
      <c r="E52" s="41" t="s">
        <v>43</v>
      </c>
      <c r="F52" s="39"/>
      <c r="G52" s="39"/>
      <c r="H52" s="40"/>
      <c r="I52" s="40"/>
      <c r="J52" s="39"/>
      <c r="K52" s="40"/>
      <c r="L52" s="14"/>
      <c r="N52" s="31"/>
      <c r="O52" s="31"/>
    </row>
    <row r="53" spans="2:15" x14ac:dyDescent="0.2">
      <c r="D53" s="12"/>
      <c r="E53" s="41" t="s">
        <v>44</v>
      </c>
      <c r="F53" s="39"/>
      <c r="G53" s="39"/>
      <c r="H53" s="42"/>
      <c r="I53" s="42"/>
      <c r="J53" s="39"/>
      <c r="K53" s="40">
        <f>K51-K52</f>
        <v>0</v>
      </c>
      <c r="L53" s="14"/>
    </row>
    <row r="54" spans="2:15" x14ac:dyDescent="0.2">
      <c r="D54" s="12"/>
      <c r="L54" s="14"/>
      <c r="N54" s="45" t="s">
        <v>42</v>
      </c>
      <c r="O54" s="46"/>
    </row>
    <row r="55" spans="2:15" x14ac:dyDescent="0.2">
      <c r="D55" s="12"/>
      <c r="E55" s="44" t="s">
        <v>35</v>
      </c>
      <c r="F55" s="44"/>
      <c r="G55" s="44"/>
      <c r="H55" s="44"/>
      <c r="I55" s="44"/>
      <c r="J55" s="44"/>
      <c r="K55" s="44"/>
      <c r="L55" s="14"/>
      <c r="N55" s="1">
        <v>0</v>
      </c>
      <c r="O55" s="35"/>
    </row>
    <row r="56" spans="2:15" x14ac:dyDescent="0.2">
      <c r="D56" s="12"/>
      <c r="E56" s="44" t="s">
        <v>36</v>
      </c>
      <c r="F56" s="44"/>
      <c r="G56" s="44"/>
      <c r="H56" s="44"/>
      <c r="I56" s="44"/>
      <c r="J56" s="44"/>
      <c r="K56" s="44"/>
      <c r="L56" s="14"/>
      <c r="N56" s="36">
        <f>N55/-100</f>
        <v>0</v>
      </c>
      <c r="O56" s="35"/>
    </row>
    <row r="57" spans="2:15" ht="13.5" thickBot="1" x14ac:dyDescent="0.25">
      <c r="D57" s="22"/>
      <c r="E57" s="23"/>
      <c r="F57" s="23"/>
      <c r="G57" s="23"/>
      <c r="H57" s="24"/>
      <c r="I57" s="24"/>
      <c r="J57" s="23"/>
      <c r="K57" s="23"/>
      <c r="L57" s="25"/>
      <c r="N57" s="37"/>
      <c r="O57" s="38"/>
    </row>
    <row r="58" spans="2:15" x14ac:dyDescent="0.2">
      <c r="N58" s="31"/>
      <c r="O58" s="31"/>
    </row>
    <row r="59" spans="2:15" x14ac:dyDescent="0.2">
      <c r="N59" s="31"/>
      <c r="O59" s="31"/>
    </row>
    <row r="60" spans="2:15" x14ac:dyDescent="0.2">
      <c r="N60" s="31"/>
      <c r="O60" s="31"/>
    </row>
  </sheetData>
  <mergeCells count="12">
    <mergeCell ref="E4:K4"/>
    <mergeCell ref="E5:K5"/>
    <mergeCell ref="E55:K55"/>
    <mergeCell ref="E56:K56"/>
    <mergeCell ref="E19:K19"/>
    <mergeCell ref="E18:K18"/>
    <mergeCell ref="E17:K17"/>
    <mergeCell ref="N54:O54"/>
    <mergeCell ref="E24:H24"/>
    <mergeCell ref="E16:K16"/>
    <mergeCell ref="E15:K15"/>
    <mergeCell ref="E14:K14"/>
  </mergeCells>
  <phoneticPr fontId="2" type="noConversion"/>
  <printOptions horizontalCentered="1" verticalCentered="1"/>
  <pageMargins left="0.79" right="0.75" top="0.74" bottom="0.76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Spinner 2">
              <controlPr defaultSize="0" autoPict="0">
                <anchor moveWithCells="1" sizeWithCells="1">
                  <from>
                    <xdr:col>14</xdr:col>
                    <xdr:colOff>47625</xdr:colOff>
                    <xdr:row>55</xdr:row>
                    <xdr:rowOff>9525</xdr:rowOff>
                  </from>
                  <to>
                    <xdr:col>14</xdr:col>
                    <xdr:colOff>180975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133350</xdr:rowOff>
                  </from>
                  <to>
                    <xdr:col>2</xdr:col>
                    <xdr:colOff>104775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133350</xdr:rowOff>
                  </from>
                  <to>
                    <xdr:col>2</xdr:col>
                    <xdr:colOff>104775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133350</xdr:rowOff>
                  </from>
                  <to>
                    <xdr:col>2</xdr:col>
                    <xdr:colOff>104775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133350</xdr:rowOff>
                  </from>
                  <to>
                    <xdr:col>2</xdr:col>
                    <xdr:colOff>104775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133350</xdr:rowOff>
                  </from>
                  <to>
                    <xdr:col>2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133350</xdr:rowOff>
                  </from>
                  <to>
                    <xdr:col>2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133350</xdr:rowOff>
                  </from>
                  <to>
                    <xdr:col>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133350</xdr:rowOff>
                  </from>
                  <to>
                    <xdr:col>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133350</xdr:rowOff>
                  </from>
                  <to>
                    <xdr:col>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133350</xdr:rowOff>
                  </from>
                  <to>
                    <xdr:col>2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133350</xdr:rowOff>
                  </from>
                  <to>
                    <xdr:col>2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133350</xdr:rowOff>
                  </from>
                  <to>
                    <xdr:col>2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133350</xdr:rowOff>
                  </from>
                  <to>
                    <xdr:col>2</xdr:col>
                    <xdr:colOff>104775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133350</xdr:rowOff>
                  </from>
                  <to>
                    <xdr:col>2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133350</xdr:rowOff>
                  </from>
                  <to>
                    <xdr:col>2</xdr:col>
                    <xdr:colOff>104775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133350</xdr:rowOff>
                  </from>
                  <to>
                    <xdr:col>2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133350</xdr:rowOff>
                  </from>
                  <to>
                    <xdr:col>2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133350</xdr:rowOff>
                  </from>
                  <to>
                    <xdr:col>2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133350</xdr:rowOff>
                  </from>
                  <to>
                    <xdr:col>2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133350</xdr:rowOff>
                  </from>
                  <to>
                    <xdr:col>2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133350</xdr:rowOff>
                  </from>
                  <to>
                    <xdr:col>2</xdr:col>
                    <xdr:colOff>104775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133350</xdr:rowOff>
                  </from>
                  <to>
                    <xdr:col>2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133350</xdr:rowOff>
                  </from>
                  <to>
                    <xdr:col>2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Mark Up</vt:lpstr>
      <vt:lpstr>Mark Down</vt:lpstr>
      <vt:lpstr>'Mark Down'!Print_Area</vt:lpstr>
      <vt:lpstr>'Mark Up'!Print_Area</vt:lpstr>
    </vt:vector>
  </TitlesOfParts>
  <Company>Akzo Nobel Coatings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Kirkwood</dc:creator>
  <cp:lastModifiedBy>info</cp:lastModifiedBy>
  <cp:lastPrinted>2009-03-30T17:57:25Z</cp:lastPrinted>
  <dcterms:created xsi:type="dcterms:W3CDTF">2009-03-25T17:30:09Z</dcterms:created>
  <dcterms:modified xsi:type="dcterms:W3CDTF">2022-03-18T21:40:41Z</dcterms:modified>
</cp:coreProperties>
</file>